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MGS_2022FFC\Papers\LittleSanPascualMtns_SantaFeGroup\Appendices_Finals\"/>
    </mc:Choice>
  </mc:AlternateContent>
  <bookViews>
    <workbookView xWindow="0" yWindow="0" windowWidth="22665" windowHeight="11715" tabRatio="854" activeTab="2"/>
  </bookViews>
  <sheets>
    <sheet name="Fox CanyonClastCount" sheetId="2" r:id="rId1"/>
    <sheet name="Sheet1" sheetId="3" r:id="rId2"/>
    <sheet name="ClastCountTable" sheetId="1" r:id="rId3"/>
  </sheets>
  <calcPr calcId="152511" calcMode="manual" calcCompleted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C30" i="1"/>
  <c r="D30" i="1"/>
  <c r="E30" i="1"/>
  <c r="F30" i="1"/>
  <c r="G30" i="1"/>
  <c r="H30" i="1"/>
  <c r="I30" i="1"/>
  <c r="J30" i="1"/>
  <c r="B30" i="1"/>
  <c r="O31" i="1"/>
  <c r="O32" i="1"/>
  <c r="O33" i="1"/>
  <c r="O35" i="1"/>
  <c r="O37" i="1"/>
  <c r="O39" i="1"/>
  <c r="O41" i="1"/>
  <c r="O5" i="1"/>
  <c r="O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4" i="1"/>
  <c r="O25" i="1"/>
  <c r="O27" i="1"/>
  <c r="O29" i="1"/>
  <c r="O4" i="1"/>
  <c r="O63" i="1"/>
  <c r="O65" i="1"/>
  <c r="O67" i="1"/>
  <c r="O69" i="1"/>
  <c r="O71" i="1"/>
  <c r="O72" i="1"/>
  <c r="O73" i="1"/>
  <c r="O74" i="1"/>
  <c r="O75" i="1"/>
  <c r="G76" i="1"/>
  <c r="O77" i="1"/>
  <c r="F78" i="1"/>
  <c r="O79" i="1"/>
  <c r="J80" i="1"/>
  <c r="O81" i="1"/>
  <c r="F82" i="1"/>
  <c r="O61" i="1"/>
  <c r="C78" i="1"/>
  <c r="D78" i="1"/>
  <c r="E78" i="1"/>
  <c r="H78" i="1"/>
  <c r="I78" i="1"/>
  <c r="J78" i="1"/>
  <c r="K78" i="1"/>
  <c r="L78" i="1"/>
  <c r="M78" i="1"/>
  <c r="F80" i="1"/>
  <c r="H80" i="1"/>
  <c r="N80" i="1"/>
  <c r="E82" i="1"/>
  <c r="B78" i="1"/>
  <c r="N76" i="1"/>
  <c r="F76" i="1"/>
  <c r="G80" i="1"/>
  <c r="E76" i="1"/>
  <c r="L76" i="1"/>
  <c r="D76" i="1"/>
  <c r="I80" i="1"/>
  <c r="K76" i="1"/>
  <c r="C76" i="1"/>
  <c r="D82" i="1"/>
  <c r="M76" i="1"/>
  <c r="B76" i="1"/>
  <c r="J76" i="1"/>
  <c r="I76" i="1"/>
  <c r="M82" i="1"/>
  <c r="H76" i="1"/>
  <c r="L82" i="1"/>
  <c r="K82" i="1"/>
  <c r="C82" i="1"/>
  <c r="J82" i="1"/>
  <c r="I82" i="1"/>
  <c r="M80" i="1"/>
  <c r="E80" i="1"/>
  <c r="B80" i="1"/>
  <c r="H82" i="1"/>
  <c r="L80" i="1"/>
  <c r="D80" i="1"/>
  <c r="B82" i="1"/>
  <c r="G82" i="1"/>
  <c r="K80" i="1"/>
  <c r="C80" i="1"/>
  <c r="G78" i="1"/>
  <c r="N82" i="1"/>
  <c r="N78" i="1"/>
  <c r="O78" i="1"/>
  <c r="C70" i="1"/>
  <c r="D70" i="1"/>
  <c r="E70" i="1"/>
  <c r="F70" i="1"/>
  <c r="G70" i="1"/>
  <c r="H70" i="1"/>
  <c r="I70" i="1"/>
  <c r="K70" i="1"/>
  <c r="L70" i="1"/>
  <c r="M70" i="1"/>
  <c r="N70" i="1"/>
  <c r="C68" i="1"/>
  <c r="D68" i="1"/>
  <c r="E68" i="1"/>
  <c r="F68" i="1"/>
  <c r="G68" i="1"/>
  <c r="H68" i="1"/>
  <c r="I68" i="1"/>
  <c r="J68" i="1"/>
  <c r="K68" i="1"/>
  <c r="L68" i="1"/>
  <c r="M68" i="1"/>
  <c r="N68" i="1"/>
  <c r="C66" i="1"/>
  <c r="D66" i="1"/>
  <c r="E66" i="1"/>
  <c r="F66" i="1"/>
  <c r="G66" i="1"/>
  <c r="H66" i="1"/>
  <c r="I66" i="1"/>
  <c r="J66" i="1"/>
  <c r="K66" i="1"/>
  <c r="L66" i="1"/>
  <c r="M66" i="1"/>
  <c r="N66" i="1"/>
  <c r="C64" i="1"/>
  <c r="D64" i="1"/>
  <c r="E64" i="1"/>
  <c r="F64" i="1"/>
  <c r="G64" i="1"/>
  <c r="H64" i="1"/>
  <c r="I64" i="1"/>
  <c r="J64" i="1"/>
  <c r="K64" i="1"/>
  <c r="L64" i="1"/>
  <c r="M64" i="1"/>
  <c r="N64" i="1"/>
  <c r="C62" i="1"/>
  <c r="D62" i="1"/>
  <c r="E62" i="1"/>
  <c r="F62" i="1"/>
  <c r="G62" i="1"/>
  <c r="H62" i="1"/>
  <c r="I62" i="1"/>
  <c r="J62" i="1"/>
  <c r="K62" i="1"/>
  <c r="L62" i="1"/>
  <c r="M62" i="1"/>
  <c r="N62" i="1"/>
  <c r="B70" i="1"/>
  <c r="B68" i="1"/>
  <c r="B66" i="1"/>
  <c r="B64" i="1"/>
  <c r="B62" i="1"/>
  <c r="D38" i="1"/>
  <c r="O43" i="1"/>
  <c r="K44" i="1"/>
  <c r="I55" i="1"/>
  <c r="J55" i="1"/>
  <c r="O54" i="1"/>
  <c r="G55" i="1"/>
  <c r="O47" i="1"/>
  <c r="I48" i="1"/>
  <c r="D23" i="1"/>
  <c r="D42" i="1"/>
  <c r="M26" i="1"/>
  <c r="I28" i="1"/>
  <c r="I34" i="1"/>
  <c r="F36" i="1"/>
  <c r="G40" i="1"/>
  <c r="O46" i="1"/>
  <c r="O49" i="1"/>
  <c r="G50" i="1"/>
  <c r="O51" i="1"/>
  <c r="C52" i="1"/>
  <c r="O53" i="1"/>
  <c r="O56" i="1"/>
  <c r="F57" i="1"/>
  <c r="O58" i="1"/>
  <c r="O59" i="1"/>
  <c r="O60" i="1"/>
  <c r="O76" i="1"/>
  <c r="I23" i="1"/>
  <c r="H23" i="1"/>
  <c r="C23" i="1"/>
  <c r="O62" i="1"/>
  <c r="K55" i="1"/>
  <c r="J23" i="1"/>
  <c r="F55" i="1"/>
  <c r="O64" i="1"/>
  <c r="O66" i="1"/>
  <c r="O80" i="1"/>
  <c r="O68" i="1"/>
  <c r="O70" i="1"/>
  <c r="O82" i="1"/>
  <c r="E55" i="1"/>
  <c r="N55" i="1"/>
  <c r="D55" i="1"/>
  <c r="M55" i="1"/>
  <c r="C55" i="1"/>
  <c r="K23" i="1"/>
  <c r="L55" i="1"/>
  <c r="B48" i="1"/>
  <c r="N48" i="1"/>
  <c r="M48" i="1"/>
  <c r="E48" i="1"/>
  <c r="L48" i="1"/>
  <c r="D48" i="1"/>
  <c r="F23" i="1"/>
  <c r="M23" i="1"/>
  <c r="E23" i="1"/>
  <c r="J48" i="1"/>
  <c r="H55" i="1"/>
  <c r="H48" i="1"/>
  <c r="G48" i="1"/>
  <c r="F48" i="1"/>
  <c r="G23" i="1"/>
  <c r="N23" i="1"/>
  <c r="K48" i="1"/>
  <c r="C48" i="1"/>
  <c r="L23" i="1"/>
  <c r="B55" i="1"/>
  <c r="I38" i="1"/>
  <c r="H38" i="1"/>
  <c r="B38" i="1"/>
  <c r="G38" i="1"/>
  <c r="K38" i="1"/>
  <c r="C38" i="1"/>
  <c r="J38" i="1"/>
  <c r="F38" i="1"/>
  <c r="M38" i="1"/>
  <c r="E38" i="1"/>
  <c r="L38" i="1"/>
  <c r="D44" i="1"/>
  <c r="E44" i="1"/>
  <c r="C44" i="1"/>
  <c r="L44" i="1"/>
  <c r="F44" i="1"/>
  <c r="J44" i="1"/>
  <c r="I44" i="1"/>
  <c r="M44" i="1"/>
  <c r="H44" i="1"/>
  <c r="G44" i="1"/>
  <c r="B44" i="1"/>
  <c r="E57" i="1"/>
  <c r="B57" i="1"/>
  <c r="N50" i="1"/>
  <c r="M50" i="1"/>
  <c r="L50" i="1"/>
  <c r="K50" i="1"/>
  <c r="D50" i="1"/>
  <c r="B50" i="1"/>
  <c r="C50" i="1"/>
  <c r="B52" i="1"/>
  <c r="N52" i="1"/>
  <c r="D57" i="1"/>
  <c r="C57" i="1"/>
  <c r="J52" i="1"/>
  <c r="I52" i="1"/>
  <c r="J50" i="1"/>
  <c r="H52" i="1"/>
  <c r="I50" i="1"/>
  <c r="M57" i="1"/>
  <c r="G52" i="1"/>
  <c r="F50" i="1"/>
  <c r="L57" i="1"/>
  <c r="F52" i="1"/>
  <c r="E50" i="1"/>
  <c r="K57" i="1"/>
  <c r="J57" i="1"/>
  <c r="I57" i="1"/>
  <c r="M52" i="1"/>
  <c r="E52" i="1"/>
  <c r="H57" i="1"/>
  <c r="L52" i="1"/>
  <c r="D52" i="1"/>
  <c r="H50" i="1"/>
  <c r="G57" i="1"/>
  <c r="K52" i="1"/>
  <c r="N57" i="1"/>
  <c r="B23" i="1"/>
  <c r="M5" i="1"/>
  <c r="L5" i="1"/>
  <c r="K5" i="1"/>
  <c r="J5" i="1"/>
  <c r="N42" i="1"/>
  <c r="M42" i="1"/>
  <c r="M36" i="1"/>
  <c r="E42" i="1"/>
  <c r="G34" i="1"/>
  <c r="E36" i="1"/>
  <c r="C42" i="1"/>
  <c r="K42" i="1"/>
  <c r="J42" i="1"/>
  <c r="N30" i="1"/>
  <c r="I42" i="1"/>
  <c r="M30" i="1"/>
  <c r="H42" i="1"/>
  <c r="K30" i="1"/>
  <c r="B34" i="1"/>
  <c r="G42" i="1"/>
  <c r="H34" i="1"/>
  <c r="B42" i="1"/>
  <c r="F42" i="1"/>
  <c r="N40" i="1"/>
  <c r="F40" i="1"/>
  <c r="L36" i="1"/>
  <c r="D36" i="1"/>
  <c r="M40" i="1"/>
  <c r="E40" i="1"/>
  <c r="N34" i="1"/>
  <c r="F34" i="1"/>
  <c r="K36" i="1"/>
  <c r="C36" i="1"/>
  <c r="L40" i="1"/>
  <c r="D40" i="1"/>
  <c r="M34" i="1"/>
  <c r="E34" i="1"/>
  <c r="J36" i="1"/>
  <c r="K40" i="1"/>
  <c r="C40" i="1"/>
  <c r="H28" i="1"/>
  <c r="L34" i="1"/>
  <c r="D34" i="1"/>
  <c r="I36" i="1"/>
  <c r="J40" i="1"/>
  <c r="G28" i="1"/>
  <c r="K34" i="1"/>
  <c r="C34" i="1"/>
  <c r="H36" i="1"/>
  <c r="I40" i="1"/>
  <c r="F28" i="1"/>
  <c r="J34" i="1"/>
  <c r="B36" i="1"/>
  <c r="G36" i="1"/>
  <c r="H40" i="1"/>
  <c r="L30" i="1"/>
  <c r="N36" i="1"/>
  <c r="B40" i="1"/>
  <c r="O40" i="1"/>
  <c r="L42" i="1"/>
  <c r="L26" i="1"/>
  <c r="G26" i="1"/>
  <c r="K26" i="1"/>
  <c r="F26" i="1"/>
  <c r="N28" i="1"/>
  <c r="E26" i="1"/>
  <c r="D26" i="1"/>
  <c r="E28" i="1"/>
  <c r="M28" i="1"/>
  <c r="B26" i="1"/>
  <c r="C26" i="1"/>
  <c r="D28" i="1"/>
  <c r="L28" i="1"/>
  <c r="J26" i="1"/>
  <c r="B28" i="1"/>
  <c r="C28" i="1"/>
  <c r="K28" i="1"/>
  <c r="I26" i="1"/>
  <c r="J28" i="1"/>
  <c r="N26" i="1"/>
  <c r="H26" i="1"/>
  <c r="C10" i="2"/>
  <c r="D10" i="2"/>
  <c r="E10" i="2"/>
  <c r="F10" i="2"/>
  <c r="G10" i="2"/>
  <c r="H10" i="2"/>
  <c r="I10" i="2"/>
  <c r="J10" i="2"/>
  <c r="K10" i="2"/>
  <c r="C8" i="2"/>
  <c r="D8" i="2"/>
  <c r="E8" i="2"/>
  <c r="F8" i="2"/>
  <c r="G8" i="2"/>
  <c r="H8" i="2"/>
  <c r="I8" i="2"/>
  <c r="J8" i="2"/>
  <c r="K8" i="2"/>
  <c r="C6" i="2"/>
  <c r="D6" i="2"/>
  <c r="E6" i="2"/>
  <c r="F6" i="2"/>
  <c r="G6" i="2"/>
  <c r="H6" i="2"/>
  <c r="I6" i="2"/>
  <c r="J6" i="2"/>
  <c r="K6" i="2"/>
  <c r="B6" i="2"/>
  <c r="B8" i="2"/>
  <c r="B10" i="2"/>
  <c r="M5" i="2"/>
  <c r="M7" i="2"/>
  <c r="M9" i="2"/>
  <c r="M11" i="2"/>
  <c r="M12" i="2"/>
  <c r="M13" i="2"/>
  <c r="C14" i="2"/>
  <c r="M15" i="2"/>
  <c r="E16" i="2"/>
  <c r="M17" i="2"/>
  <c r="D18" i="2"/>
  <c r="M19" i="2"/>
  <c r="F20" i="2"/>
  <c r="O34" i="1"/>
  <c r="O38" i="1"/>
  <c r="O36" i="1"/>
  <c r="O23" i="1"/>
  <c r="O26" i="1"/>
  <c r="O28" i="1"/>
  <c r="O30" i="1"/>
  <c r="O48" i="1"/>
  <c r="O42" i="1"/>
  <c r="O44" i="1"/>
  <c r="O55" i="1"/>
  <c r="K16" i="2"/>
  <c r="I16" i="2"/>
  <c r="B16" i="2"/>
  <c r="H16" i="2"/>
  <c r="L16" i="2"/>
  <c r="G16" i="2"/>
  <c r="D16" i="2"/>
  <c r="C16" i="2"/>
  <c r="K14" i="2"/>
  <c r="G14" i="2"/>
  <c r="B14" i="2"/>
  <c r="J14" i="2"/>
  <c r="F14" i="2"/>
  <c r="I14" i="2"/>
  <c r="E14" i="2"/>
  <c r="L14" i="2"/>
  <c r="H14" i="2"/>
  <c r="D14" i="2"/>
  <c r="J16" i="2"/>
  <c r="F16" i="2"/>
  <c r="B20" i="2"/>
  <c r="E20" i="2"/>
  <c r="B18" i="2"/>
  <c r="I18" i="2"/>
  <c r="E18" i="2"/>
  <c r="L20" i="2"/>
  <c r="H20" i="2"/>
  <c r="D20" i="2"/>
  <c r="K18" i="2"/>
  <c r="G18" i="2"/>
  <c r="C18" i="2"/>
  <c r="J20" i="2"/>
  <c r="J18" i="2"/>
  <c r="F18" i="2"/>
  <c r="I20" i="2"/>
  <c r="L18" i="2"/>
  <c r="H18" i="2"/>
  <c r="K20" i="2"/>
  <c r="G20" i="2"/>
  <c r="C20" i="2"/>
  <c r="C22" i="2"/>
  <c r="G22" i="2"/>
  <c r="K22" i="2"/>
  <c r="M21" i="2"/>
  <c r="E22" i="2"/>
  <c r="D24" i="2"/>
  <c r="G24" i="2"/>
  <c r="H24" i="2"/>
  <c r="K24" i="2"/>
  <c r="L24" i="2"/>
  <c r="M23" i="2"/>
  <c r="E24" i="2"/>
  <c r="C24" i="2"/>
  <c r="H22" i="2"/>
  <c r="J24" i="2"/>
  <c r="F24" i="2"/>
  <c r="B24" i="2"/>
  <c r="I24" i="2"/>
  <c r="L22" i="2"/>
  <c r="D22" i="2"/>
  <c r="J22" i="2"/>
  <c r="F22" i="2"/>
  <c r="B22" i="2"/>
  <c r="I22" i="2"/>
  <c r="F5" i="1"/>
  <c r="H7" i="1"/>
  <c r="E7" i="1"/>
  <c r="F7" i="1"/>
  <c r="H5" i="1"/>
  <c r="E5" i="1"/>
  <c r="D7" i="1"/>
  <c r="D5" i="1"/>
  <c r="B5" i="1"/>
  <c r="G5" i="1"/>
  <c r="C5" i="1"/>
  <c r="I5" i="1"/>
  <c r="G7" i="1"/>
  <c r="C7" i="1"/>
  <c r="B7" i="1"/>
  <c r="O7" i="1"/>
  <c r="O57" i="1"/>
  <c r="O52" i="1"/>
</calcChain>
</file>

<file path=xl/sharedStrings.xml><?xml version="1.0" encoding="utf-8"?>
<sst xmlns="http://schemas.openxmlformats.org/spreadsheetml/2006/main" count="138" uniqueCount="131">
  <si>
    <t>Limestone</t>
  </si>
  <si>
    <t>Permian red clasts</t>
  </si>
  <si>
    <t>Glorieta Sandstone</t>
  </si>
  <si>
    <t>Rounded chert</t>
  </si>
  <si>
    <t>Greenish sandstones</t>
  </si>
  <si>
    <t>San Pascualito</t>
  </si>
  <si>
    <t>Miscellaneous quartzose sandstones</t>
  </si>
  <si>
    <t>Vein quartz</t>
  </si>
  <si>
    <t>Total</t>
  </si>
  <si>
    <t>Granite</t>
  </si>
  <si>
    <t>Unit 2a</t>
  </si>
  <si>
    <t>Fox Canyon</t>
  </si>
  <si>
    <t>Unit 2b</t>
  </si>
  <si>
    <t>IntraFm SS clasts</t>
  </si>
  <si>
    <t>Unit 2b %</t>
  </si>
  <si>
    <t>Unit 2a %</t>
  </si>
  <si>
    <t>Unit 5_low</t>
  </si>
  <si>
    <t>Unit 5_low %</t>
  </si>
  <si>
    <t>Unit 5_upper</t>
  </si>
  <si>
    <t>Unit 5_upper %</t>
  </si>
  <si>
    <t>Unit 7b_lower</t>
  </si>
  <si>
    <t>Unit 7b_lower %</t>
  </si>
  <si>
    <t>Unit 7b_upper %</t>
  </si>
  <si>
    <t>Unit 7b_upper</t>
  </si>
  <si>
    <t>Volcanics</t>
  </si>
  <si>
    <t>Unit 9 (est %)</t>
  </si>
  <si>
    <t>Unit 8d (est %)</t>
  </si>
  <si>
    <t>Unit 11</t>
  </si>
  <si>
    <t>Unit 11 %</t>
  </si>
  <si>
    <t>Yellowish-lt gray sltst-silicified dol and vf ss</t>
  </si>
  <si>
    <t>Unit 12_low</t>
  </si>
  <si>
    <t>Unit 12_upper</t>
  </si>
  <si>
    <t>Qspe-2cc</t>
  </si>
  <si>
    <t>Qspe-2cc %</t>
  </si>
  <si>
    <t>Qspe-1cc</t>
  </si>
  <si>
    <t>Qspe-1cc %</t>
  </si>
  <si>
    <t>N Fk Red House**</t>
  </si>
  <si>
    <t>Chert-coated limestone</t>
  </si>
  <si>
    <t>Green, micaceous or arkosic sandstone</t>
  </si>
  <si>
    <t>Yellowish to lt gray sltst- vf ss, silicified dolomite</t>
  </si>
  <si>
    <t>Other</t>
  </si>
  <si>
    <t>Quartzose sandstone</t>
  </si>
  <si>
    <t>S Fk Red House</t>
  </si>
  <si>
    <t>Greenish sandstone</t>
  </si>
  <si>
    <t>Volcanic</t>
  </si>
  <si>
    <t>Glorieta fL-mU qtzose sandstone</t>
  </si>
  <si>
    <t>Appendix 2. Clast count data</t>
  </si>
  <si>
    <t>Tpl-4cc</t>
  </si>
  <si>
    <t>Tpl-1cc</t>
  </si>
  <si>
    <t>tr</t>
  </si>
  <si>
    <t>Tpl-2cc</t>
  </si>
  <si>
    <t xml:space="preserve"> quartz</t>
  </si>
  <si>
    <t>Angular-suban-gular chert*</t>
  </si>
  <si>
    <t>Rounded to sub-rounded chert</t>
  </si>
  <si>
    <t>Tpl-3cc</t>
  </si>
  <si>
    <t>Tpl-5cc</t>
  </si>
  <si>
    <t>Other description</t>
  </si>
  <si>
    <t>Intra-formational sandstone</t>
  </si>
  <si>
    <t>Reddish, quartzose sandstone</t>
  </si>
  <si>
    <t>Reworked Baca sansdstone:  Red, medium- to very coarse ss with Paleozoic lithic grains</t>
  </si>
  <si>
    <t>Fine-grained, quartzo-feldspathic sandstone</t>
  </si>
  <si>
    <t>1 quartzite; 1 greenish siltstone; 1 coarse sandstone</t>
  </si>
  <si>
    <t>Tpl-6cc %</t>
  </si>
  <si>
    <t>trace</t>
  </si>
  <si>
    <t>Tpl-5cc %</t>
  </si>
  <si>
    <t>Tpl-4cc %</t>
  </si>
  <si>
    <t>Tpl-3cc %</t>
  </si>
  <si>
    <t>Tpl-2cc %</t>
  </si>
  <si>
    <t>Tpl-1cc %</t>
  </si>
  <si>
    <t>Baca Fm</t>
  </si>
  <si>
    <t>AC-1</t>
  </si>
  <si>
    <t>AC-2</t>
  </si>
  <si>
    <t>AC-3</t>
  </si>
  <si>
    <t>AC-4</t>
  </si>
  <si>
    <t>1-5% of limestone clasts are fossiliferous</t>
  </si>
  <si>
    <t>AC-5</t>
  </si>
  <si>
    <t>AC-6</t>
  </si>
  <si>
    <t>tr-0.5%</t>
  </si>
  <si>
    <t xml:space="preserve">Range in Permian clasts of 1-5%. </t>
  </si>
  <si>
    <t>Yellow Permian clasts combined with red clasts. 3-5% of Paleoozic clasts have bivalve fossils or crinoid stem,.</t>
  </si>
  <si>
    <t>AC-4 %</t>
  </si>
  <si>
    <t>AC-3 %</t>
  </si>
  <si>
    <t>AC-2 %</t>
  </si>
  <si>
    <t>AC-1 %</t>
  </si>
  <si>
    <t>SP-8</t>
  </si>
  <si>
    <t>SP-9</t>
  </si>
  <si>
    <t>SP-9 %</t>
  </si>
  <si>
    <t>SP-8 %</t>
  </si>
  <si>
    <t>FC- 2a</t>
  </si>
  <si>
    <t>FC- 2a %</t>
  </si>
  <si>
    <t>FC-2b %</t>
  </si>
  <si>
    <t>FC-2b</t>
  </si>
  <si>
    <t>FCL-1 %</t>
  </si>
  <si>
    <t>FCL-1</t>
  </si>
  <si>
    <t>FCL-3</t>
  </si>
  <si>
    <t>FCL-3 %</t>
  </si>
  <si>
    <t>FCL-2</t>
  </si>
  <si>
    <t>FCL-2 %</t>
  </si>
  <si>
    <t>FC-5_low %</t>
  </si>
  <si>
    <t>FC 5_low</t>
  </si>
  <si>
    <t>FC-5_upper %</t>
  </si>
  <si>
    <t>FC-5_upper</t>
  </si>
  <si>
    <t>FC-7b_lower %</t>
  </si>
  <si>
    <t>FC-7b_lower</t>
  </si>
  <si>
    <t>FC-7b_upper %</t>
  </si>
  <si>
    <t>FC-7b_upper</t>
  </si>
  <si>
    <t>FC-8d (est %)</t>
  </si>
  <si>
    <t>FC-9 (est %)</t>
  </si>
  <si>
    <t>FC-11 %</t>
  </si>
  <si>
    <t>FC-11</t>
  </si>
  <si>
    <t>FC-12_low %</t>
  </si>
  <si>
    <t>FC-12_low</t>
  </si>
  <si>
    <t>FC-12_upper %</t>
  </si>
  <si>
    <t>FC-12_upper</t>
  </si>
  <si>
    <t>SFRH- %</t>
  </si>
  <si>
    <t>Popotosa Fm, intertonguing sandstone-conglomerate, lower unit (Petrosome A)</t>
  </si>
  <si>
    <t>Popotosa Fm, lower conglomerate (Petrosome A)</t>
  </si>
  <si>
    <t>SFRH</t>
  </si>
  <si>
    <t>SM-571c %</t>
  </si>
  <si>
    <t>Site</t>
  </si>
  <si>
    <t>NFRH 6c %</t>
  </si>
  <si>
    <t>NFRH 6a %</t>
  </si>
  <si>
    <t>NFRH 5a %</t>
  </si>
  <si>
    <t>NFRH 3c %</t>
  </si>
  <si>
    <t>NFRH 3a %</t>
  </si>
  <si>
    <t>NFRH 2b %</t>
  </si>
  <si>
    <t>NFRH 1b %</t>
  </si>
  <si>
    <t>NFRH 1a %</t>
  </si>
  <si>
    <t>Popotosa Fm, intertonguing sandstone-conglomerate, upper unit (Petrosome B)</t>
  </si>
  <si>
    <t>Popotosa Fm, upper conglomerate lithosome (Petrosome C)</t>
  </si>
  <si>
    <t>Sierra Ladrones Fm, alluvial fan facies (Petrosome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</si>
</sst>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" fontId="0" fillId="0" borderId="0" xfId="0" applyNumberFormat="1"/>
    <xf numFmtId="0" fontId="1" fillId="0" borderId="0" xfId="0" applyFont="1"/>
    <xf numFmtId="0" fontId="0" fillId="0" borderId="0" xfId="0" applyFont="1"/>
    <xf numFmtId="1" fontId="0" fillId="2" borderId="0" xfId="0" applyNumberForma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0" borderId="3" xfId="0" applyFont="1" applyBorder="1" applyAlignment="1"/>
    <xf numFmtId="0" fontId="5" fillId="0" borderId="8" xfId="0" applyFont="1" applyBorder="1" applyAlignment="1"/>
    <xf numFmtId="0" fontId="2" fillId="0" borderId="8" xfId="0" applyFont="1" applyBorder="1"/>
    <xf numFmtId="0" fontId="3" fillId="0" borderId="9" xfId="0" applyFont="1" applyBorder="1"/>
    <xf numFmtId="0" fontId="2" fillId="0" borderId="9" xfId="0" applyFont="1" applyBorder="1"/>
    <xf numFmtId="0" fontId="4" fillId="0" borderId="9" xfId="0" applyFont="1" applyBorder="1"/>
    <xf numFmtId="1" fontId="2" fillId="0" borderId="9" xfId="0" applyNumberFormat="1" applyFont="1" applyBorder="1"/>
    <xf numFmtId="0" fontId="0" fillId="0" borderId="9" xfId="0" applyBorder="1"/>
    <xf numFmtId="0" fontId="0" fillId="0" borderId="10" xfId="0" applyBorder="1"/>
    <xf numFmtId="0" fontId="4" fillId="0" borderId="9" xfId="0" applyFont="1" applyBorder="1" applyAlignment="1"/>
    <xf numFmtId="0" fontId="2" fillId="0" borderId="9" xfId="0" applyFont="1" applyBorder="1" applyAlignment="1"/>
    <xf numFmtId="0" fontId="2" fillId="0" borderId="10" xfId="0" applyFont="1" applyBorder="1"/>
    <xf numFmtId="1" fontId="2" fillId="0" borderId="10" xfId="0" applyNumberFormat="1" applyFont="1" applyBorder="1"/>
    <xf numFmtId="1" fontId="0" fillId="0" borderId="8" xfId="0" applyNumberFormat="1" applyBorder="1"/>
    <xf numFmtId="1" fontId="2" fillId="0" borderId="9" xfId="0" applyNumberFormat="1" applyFont="1" applyFill="1" applyBorder="1"/>
    <xf numFmtId="0" fontId="2" fillId="0" borderId="9" xfId="0" applyFont="1" applyFill="1" applyBorder="1"/>
    <xf numFmtId="0" fontId="2" fillId="3" borderId="9" xfId="0" applyFont="1" applyFill="1" applyBorder="1"/>
    <xf numFmtId="1" fontId="2" fillId="3" borderId="9" xfId="0" applyNumberFormat="1" applyFont="1" applyFill="1" applyBorder="1"/>
    <xf numFmtId="0" fontId="0" fillId="0" borderId="8" xfId="0" applyBorder="1"/>
    <xf numFmtId="0" fontId="2" fillId="0" borderId="11" xfId="0" applyFont="1" applyBorder="1"/>
    <xf numFmtId="9" fontId="2" fillId="0" borderId="9" xfId="0" applyNumberFormat="1" applyFont="1" applyBorder="1"/>
    <xf numFmtId="10" fontId="2" fillId="0" borderId="9" xfId="0" applyNumberFormat="1" applyFont="1" applyBorder="1"/>
    <xf numFmtId="164" fontId="2" fillId="0" borderId="9" xfId="0" applyNumberFormat="1" applyFont="1" applyBorder="1"/>
    <xf numFmtId="0" fontId="2" fillId="0" borderId="13" xfId="0" applyFont="1" applyBorder="1"/>
    <xf numFmtId="1" fontId="2" fillId="0" borderId="14" xfId="0" applyNumberFormat="1" applyFont="1" applyBorder="1"/>
    <xf numFmtId="0" fontId="2" fillId="3" borderId="14" xfId="0" applyFont="1" applyFill="1" applyBorder="1"/>
    <xf numFmtId="0" fontId="2" fillId="0" borderId="17" xfId="0" applyFont="1" applyBorder="1"/>
    <xf numFmtId="0" fontId="2" fillId="3" borderId="15" xfId="0" applyFont="1" applyFill="1" applyBorder="1"/>
    <xf numFmtId="1" fontId="2" fillId="0" borderId="15" xfId="0" applyNumberFormat="1" applyFont="1" applyBorder="1"/>
    <xf numFmtId="0" fontId="2" fillId="0" borderId="18" xfId="0" applyFont="1" applyBorder="1"/>
    <xf numFmtId="0" fontId="2" fillId="0" borderId="12" xfId="0" applyFont="1" applyBorder="1"/>
    <xf numFmtId="0" fontId="2" fillId="0" borderId="19" xfId="0" applyFont="1" applyBorder="1"/>
    <xf numFmtId="0" fontId="2" fillId="0" borderId="20" xfId="0" applyFont="1" applyBorder="1"/>
    <xf numFmtId="1" fontId="2" fillId="0" borderId="21" xfId="0" applyNumberFormat="1" applyFont="1" applyBorder="1"/>
    <xf numFmtId="1" fontId="2" fillId="0" borderId="16" xfId="0" applyNumberFormat="1" applyFont="1" applyBorder="1"/>
    <xf numFmtId="0" fontId="2" fillId="0" borderId="22" xfId="0" applyFont="1" applyBorder="1"/>
    <xf numFmtId="1" fontId="2" fillId="0" borderId="23" xfId="0" applyNumberFormat="1" applyFont="1" applyBorder="1"/>
    <xf numFmtId="0" fontId="2" fillId="0" borderId="23" xfId="0" applyFont="1" applyBorder="1"/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9" fontId="2" fillId="3" borderId="9" xfId="0" applyNumberFormat="1" applyFont="1" applyFill="1" applyBorder="1"/>
    <xf numFmtId="10" fontId="2" fillId="3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2a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95-4F45-8E0F-3584D6EE3F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95-4F45-8E0F-3584D6EE3F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95-4F45-8E0F-3584D6EE3F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95-4F45-8E0F-3584D6EE3F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95-4F45-8E0F-3584D6EE3F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695-4F45-8E0F-3584D6EE3F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695-4F45-8E0F-3584D6EE3F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695-4F45-8E0F-3584D6EE3F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695-4F45-8E0F-3584D6EE3F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695-4F45-8E0F-3584D6EE3F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695-4F45-8E0F-3584D6EE3FE0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CanyonClastCount'!$B$24:$L$24</c:f>
              <c:numCache>
                <c:formatCode>General</c:formatCode>
                <c:ptCount val="11"/>
                <c:pt idx="0">
                  <c:v>90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695-4F45-8E0F-3584D6EE3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12_low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D8-4D65-A757-9382037713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D8-4D65-A757-9382037713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D8-4D65-A757-9382037713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D8-4D65-A757-9382037713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D8-4D65-A757-93820377130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D8-4D65-A757-93820377130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D8-4D65-A757-93820377130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3D8-4D65-A757-93820377130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3D8-4D65-A757-93820377130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3D8-4D65-A757-93820377130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3D8-4D65-A757-938203771303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CanyonClastCount'!$B$8:$L$8</c:f>
              <c:numCache>
                <c:formatCode>0</c:formatCode>
                <c:ptCount val="11"/>
                <c:pt idx="0">
                  <c:v>50.434782608695649</c:v>
                </c:pt>
                <c:pt idx="1">
                  <c:v>48.695652173913047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0.86956521739130432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3D8-4D65-A757-938203771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12_high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E9-40DA-9026-764637720F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E9-40DA-9026-764637720F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E9-40DA-9026-764637720F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E9-40DA-9026-764637720F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E9-40DA-9026-764637720F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E9-40DA-9026-764637720F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E9-40DA-9026-764637720F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9E9-40DA-9026-764637720FE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9E9-40DA-9026-764637720FE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9E9-40DA-9026-764637720FE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9E9-40DA-9026-764637720FE2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CanyonClastCount'!$B$6:$L$6</c:f>
              <c:numCache>
                <c:formatCode>0</c:formatCode>
                <c:ptCount val="11"/>
                <c:pt idx="0">
                  <c:v>54.782608695652172</c:v>
                </c:pt>
                <c:pt idx="1">
                  <c:v>27.826086956521738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0.86956521739130432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0.86956521739130432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9E9-40DA-9026-76463772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3c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A7-4ACB-8FAA-BEB787E8FB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A7-4ACB-8FAA-BEB787E8FB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A7-4ACB-8FAA-BEB787E8FB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A7-4ACB-8FAA-BEB787E8FB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A7-4ACB-8FAA-BEB787E8FB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EA7-4ACB-8FAA-BEB787E8FB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EA7-4ACB-8FAA-BEB787E8FB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EA7-4ACB-8FAA-BEB787E8FB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EA7-4ACB-8FAA-BEB787E8FB08}"/>
              </c:ext>
            </c:extLst>
          </c:dPt>
          <c:cat>
            <c:strRef>
              <c:f>ClastCountTable!$B$2:$J$2</c:f>
              <c:strCache>
                <c:ptCount val="9"/>
                <c:pt idx="0">
                  <c:v>Limestone</c:v>
                </c:pt>
                <c:pt idx="1">
                  <c:v>Permian red clasts</c:v>
                </c:pt>
                <c:pt idx="2">
                  <c:v>Volcanic</c:v>
                </c:pt>
                <c:pt idx="3">
                  <c:v>Glorieta fL-mU qtzose sandstone</c:v>
                </c:pt>
                <c:pt idx="4">
                  <c:v>Rounded to sub-rounded chert</c:v>
                </c:pt>
                <c:pt idx="5">
                  <c:v>Greenish sandstone</c:v>
                </c:pt>
                <c:pt idx="6">
                  <c:v> quartz</c:v>
                </c:pt>
                <c:pt idx="7">
                  <c:v>Granite</c:v>
                </c:pt>
                <c:pt idx="8">
                  <c:v>Yellowish to lt gray sltst- vf ss, silicified dolomite</c:v>
                </c:pt>
              </c:strCache>
            </c:strRef>
          </c:cat>
          <c:val>
            <c:numRef>
              <c:f>ClastCountTable!$B$14:$J$14</c:f>
              <c:numCache>
                <c:formatCode>General</c:formatCode>
                <c:ptCount val="9"/>
                <c:pt idx="0">
                  <c:v>13</c:v>
                </c:pt>
                <c:pt idx="1">
                  <c:v>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EA7-4ACB-8FAA-BEB787E8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5a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B0-474D-BA2A-EEDBB0FF85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B0-474D-BA2A-EEDBB0FF85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B0-474D-BA2A-EEDBB0FF85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B0-474D-BA2A-EEDBB0FF85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B0-474D-BA2A-EEDBB0FF85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DB0-474D-BA2A-EEDBB0FF85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DB0-474D-BA2A-EEDBB0FF85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DB0-474D-BA2A-EEDBB0FF85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B0-474D-BA2A-EEDBB0FF8580}"/>
              </c:ext>
            </c:extLst>
          </c:dPt>
          <c:cat>
            <c:strRef>
              <c:f>ClastCountTable!$B$2:$J$2</c:f>
              <c:strCache>
                <c:ptCount val="9"/>
                <c:pt idx="0">
                  <c:v>Limestone</c:v>
                </c:pt>
                <c:pt idx="1">
                  <c:v>Permian red clasts</c:v>
                </c:pt>
                <c:pt idx="2">
                  <c:v>Volcanic</c:v>
                </c:pt>
                <c:pt idx="3">
                  <c:v>Glorieta fL-mU qtzose sandstone</c:v>
                </c:pt>
                <c:pt idx="4">
                  <c:v>Rounded to sub-rounded chert</c:v>
                </c:pt>
                <c:pt idx="5">
                  <c:v>Greenish sandstone</c:v>
                </c:pt>
                <c:pt idx="6">
                  <c:v> quartz</c:v>
                </c:pt>
                <c:pt idx="7">
                  <c:v>Granite</c:v>
                </c:pt>
                <c:pt idx="8">
                  <c:v>Yellowish to lt gray sltst- vf ss, silicified dolomite</c:v>
                </c:pt>
              </c:strCache>
            </c:strRef>
          </c:cat>
          <c:val>
            <c:numRef>
              <c:f>ClastCountTable!$B$13:$J$13</c:f>
              <c:numCache>
                <c:formatCode>General</c:formatCode>
                <c:ptCount val="9"/>
                <c:pt idx="0">
                  <c:v>17</c:v>
                </c:pt>
                <c:pt idx="1">
                  <c:v>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DB0-474D-BA2A-EEDBB0FF8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6a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13-452D-8BD3-F71692F5E5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13-452D-8BD3-F71692F5E5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13-452D-8BD3-F71692F5E5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C13-452D-8BD3-F71692F5E5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C13-452D-8BD3-F71692F5E5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C13-452D-8BD3-F71692F5E52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C13-452D-8BD3-F71692F5E52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C13-452D-8BD3-F71692F5E52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C13-452D-8BD3-F71692F5E525}"/>
              </c:ext>
            </c:extLst>
          </c:dPt>
          <c:cat>
            <c:strRef>
              <c:f>ClastCountTable!$B$2:$J$2</c:f>
              <c:strCache>
                <c:ptCount val="9"/>
                <c:pt idx="0">
                  <c:v>Limestone</c:v>
                </c:pt>
                <c:pt idx="1">
                  <c:v>Permian red clasts</c:v>
                </c:pt>
                <c:pt idx="2">
                  <c:v>Volcanic</c:v>
                </c:pt>
                <c:pt idx="3">
                  <c:v>Glorieta fL-mU qtzose sandstone</c:v>
                </c:pt>
                <c:pt idx="4">
                  <c:v>Rounded to sub-rounded chert</c:v>
                </c:pt>
                <c:pt idx="5">
                  <c:v>Greenish sandstone</c:v>
                </c:pt>
                <c:pt idx="6">
                  <c:v> quartz</c:v>
                </c:pt>
                <c:pt idx="7">
                  <c:v>Granite</c:v>
                </c:pt>
                <c:pt idx="8">
                  <c:v>Yellowish to lt gray sltst- vf ss, silicified dolomite</c:v>
                </c:pt>
              </c:strCache>
            </c:strRef>
          </c:cat>
          <c:val>
            <c:numRef>
              <c:f>ClastCountTable!$B$12:$J$12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C13-452D-8BD3-F71692F5E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6b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A6-4F28-BCEE-43ADCCBDA6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A6-4F28-BCEE-43ADCCBDA6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A6-4F28-BCEE-43ADCCBDA6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A6-4F28-BCEE-43ADCCBDA6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A6-4F28-BCEE-43ADCCBDA6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A6-4F28-BCEE-43ADCCBDA6F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A6-4F28-BCEE-43ADCCBDA6F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9A6-4F28-BCEE-43ADCCBDA6F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9A6-4F28-BCEE-43ADCCBDA6FD}"/>
              </c:ext>
            </c:extLst>
          </c:dPt>
          <c:cat>
            <c:strRef>
              <c:f>ClastCountTable!$B$2:$J$2</c:f>
              <c:strCache>
                <c:ptCount val="9"/>
                <c:pt idx="0">
                  <c:v>Limestone</c:v>
                </c:pt>
                <c:pt idx="1">
                  <c:v>Permian red clasts</c:v>
                </c:pt>
                <c:pt idx="2">
                  <c:v>Volcanic</c:v>
                </c:pt>
                <c:pt idx="3">
                  <c:v>Glorieta fL-mU qtzose sandstone</c:v>
                </c:pt>
                <c:pt idx="4">
                  <c:v>Rounded to sub-rounded chert</c:v>
                </c:pt>
                <c:pt idx="5">
                  <c:v>Greenish sandstone</c:v>
                </c:pt>
                <c:pt idx="6">
                  <c:v> quartz</c:v>
                </c:pt>
                <c:pt idx="7">
                  <c:v>Granite</c:v>
                </c:pt>
                <c:pt idx="8">
                  <c:v>Yellowish to lt gray sltst- vf ss, silicified dolomite</c:v>
                </c:pt>
              </c:strCache>
            </c:strRef>
          </c:cat>
          <c:val>
            <c:numRef>
              <c:f>ClastCountTable!$B$11:$J$11</c:f>
              <c:numCache>
                <c:formatCode>General</c:formatCode>
                <c:ptCount val="9"/>
                <c:pt idx="0">
                  <c:v>25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9A6-4F28-BCEE-43ADCCBDA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2b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F7-4761-9FD0-D978D9960F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F7-4761-9FD0-D978D9960F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F7-4761-9FD0-D978D9960F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F7-4761-9FD0-D978D9960F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F7-4761-9FD0-D978D9960F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F7-4761-9FD0-D978D9960F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F7-4761-9FD0-D978D9960F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F7-4761-9FD0-D978D9960F5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F7-4761-9FD0-D978D9960F5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F7-4761-9FD0-D978D9960F5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F7-4761-9FD0-D978D9960F5E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CanyonClastCount'!$B$22:$L$22</c:f>
              <c:numCache>
                <c:formatCode>0</c:formatCode>
                <c:ptCount val="11"/>
                <c:pt idx="0">
                  <c:v>88.321167883211686</c:v>
                </c:pt>
                <c:pt idx="1">
                  <c:v>10.948905109489052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0.72992700729927007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FF7-4761-9FD0-D978D9960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5_low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39-4A59-8B61-0263C764C9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39-4A59-8B61-0263C764C9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39-4A59-8B61-0263C764C9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39-4A59-8B61-0263C764C9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439-4A59-8B61-0263C764C9E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439-4A59-8B61-0263C764C9E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439-4A59-8B61-0263C764C9E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439-4A59-8B61-0263C764C9E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439-4A59-8B61-0263C764C9E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439-4A59-8B61-0263C764C9E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439-4A59-8B61-0263C764C9EA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CanyonClastCount'!$B$20:$L$20</c:f>
              <c:numCache>
                <c:formatCode>0</c:formatCode>
                <c:ptCount val="11"/>
                <c:pt idx="0">
                  <c:v>70.588235294117652</c:v>
                </c:pt>
                <c:pt idx="1">
                  <c:v>26.890756302521009</c:v>
                </c:pt>
                <c:pt idx="2">
                  <c:v>0</c:v>
                </c:pt>
                <c:pt idx="3">
                  <c:v>2.5210084033613445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439-4A59-8B61-0263C764C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</a:t>
            </a:r>
            <a:r>
              <a:rPr lang="en-US" baseline="0"/>
              <a:t> 5_upper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0C-4966-B073-7D33168A7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0C-4966-B073-7D33168A7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0C-4966-B073-7D33168A7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0C-4966-B073-7D33168A75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0C-4966-B073-7D33168A75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D0C-4966-B073-7D33168A75A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D0C-4966-B073-7D33168A75A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D0C-4966-B073-7D33168A75A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0C-4966-B073-7D33168A75A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D0C-4966-B073-7D33168A75A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D0C-4966-B073-7D33168A75A1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CanyonClastCount'!$B$18:$L$18</c:f>
              <c:numCache>
                <c:formatCode>0</c:formatCode>
                <c:ptCount val="11"/>
                <c:pt idx="0">
                  <c:v>66.153846153846146</c:v>
                </c:pt>
                <c:pt idx="1">
                  <c:v>32.307692307692307</c:v>
                </c:pt>
                <c:pt idx="2">
                  <c:v>0</c:v>
                </c:pt>
                <c:pt idx="3">
                  <c:v>0.76923076923076927</c:v>
                </c:pt>
                <c:pt idx="4">
                  <c:v>0</c:v>
                </c:pt>
                <c:pt idx="5">
                  <c:v>0</c:v>
                </c:pt>
                <c:pt idx="6">
                  <c:v>0.76923076923076927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D0C-4966-B073-7D33168A7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7b_lower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AE-47E4-9DB5-A8B951700F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AE-47E4-9DB5-A8B951700F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AE-47E4-9DB5-A8B951700F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AE-47E4-9DB5-A8B951700F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AE-47E4-9DB5-A8B951700F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AE-47E4-9DB5-A8B951700F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AE-47E4-9DB5-A8B951700F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AE-47E4-9DB5-A8B951700F7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AE-47E4-9DB5-A8B951700F7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3AE-47E4-9DB5-A8B951700F7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3AE-47E4-9DB5-A8B951700F73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CanyonClastCount'!$B$16:$L$16</c:f>
              <c:numCache>
                <c:formatCode>0</c:formatCode>
                <c:ptCount val="11"/>
                <c:pt idx="0">
                  <c:v>60.769230769230766</c:v>
                </c:pt>
                <c:pt idx="1">
                  <c:v>35.384615384615387</c:v>
                </c:pt>
                <c:pt idx="2">
                  <c:v>0</c:v>
                </c:pt>
                <c:pt idx="3">
                  <c:v>0.76923076923076927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3.0769230769230771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3AE-47E4-9DB5-A8B951700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7b_upper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F6-4214-8DD1-0CE8495F88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F6-4214-8DD1-0CE8495F88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F6-4214-8DD1-0CE8495F88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F6-4214-8DD1-0CE8495F88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F6-4214-8DD1-0CE8495F88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8F6-4214-8DD1-0CE8495F881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8F6-4214-8DD1-0CE8495F881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8F6-4214-8DD1-0CE8495F881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8F6-4214-8DD1-0CE8495F881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8F6-4214-8DD1-0CE8495F881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8F6-4214-8DD1-0CE8495F8817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CanyonClastCount'!$B$14:$L$14</c:f>
              <c:numCache>
                <c:formatCode>0</c:formatCode>
                <c:ptCount val="11"/>
                <c:pt idx="0">
                  <c:v>75.886524822695037</c:v>
                </c:pt>
                <c:pt idx="1">
                  <c:v>18.439716312056735</c:v>
                </c:pt>
                <c:pt idx="2">
                  <c:v>0.70921985815602839</c:v>
                </c:pt>
                <c:pt idx="3">
                  <c:v>1.4184397163120568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3.5460992907801421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F6-4214-8DD1-0CE8495F8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8d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C0-409C-A557-3052BF31CC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C0-409C-A557-3052BF31CC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C0-409C-A557-3052BF31CC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C0-409C-A557-3052BF31CC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C0-409C-A557-3052BF31CC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C0-409C-A557-3052BF31CCA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C0-409C-A557-3052BF31CCA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C0-409C-A557-3052BF31CCA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C0-409C-A557-3052BF31CCA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C0-409C-A557-3052BF31CCA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CC0-409C-A557-3052BF31CCA2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CanyonClastCount'!$B$12:$L$12</c:f>
              <c:numCache>
                <c:formatCode>General</c:formatCode>
                <c:ptCount val="11"/>
                <c:pt idx="0">
                  <c:v>85</c:v>
                </c:pt>
                <c:pt idx="1">
                  <c:v>5</c:v>
                </c:pt>
                <c:pt idx="4">
                  <c:v>3</c:v>
                </c:pt>
                <c:pt idx="5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CC0-409C-A557-3052BF31C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A4-4473-8637-D9395CF900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A4-4473-8637-D9395CF900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A4-4473-8637-D9395CF900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A4-4473-8637-D9395CF900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A4-4473-8637-D9395CF900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4A4-4473-8637-D9395CF900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4A4-4473-8637-D9395CF900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4A4-4473-8637-D9395CF900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4A4-4473-8637-D9395CF9002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4A4-4473-8637-D9395CF9002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4A4-4473-8637-D9395CF9002D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CanyonClastCount'!$B$11:$L$11</c:f>
              <c:numCache>
                <c:formatCode>General</c:formatCode>
                <c:ptCount val="11"/>
                <c:pt idx="0">
                  <c:v>89</c:v>
                </c:pt>
                <c:pt idx="1">
                  <c:v>1</c:v>
                </c:pt>
                <c:pt idx="4">
                  <c:v>5</c:v>
                </c:pt>
                <c:pt idx="5">
                  <c:v>2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4A4-4473-8637-D9395CF90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085542432195974"/>
          <c:y val="0.53819116360454955"/>
          <c:w val="0.46343832020997378"/>
          <c:h val="0.461808836395450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7E-4521-9388-F2DABA86E3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7E-4521-9388-F2DABA86E3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7E-4521-9388-F2DABA86E3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7E-4521-9388-F2DABA86E3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7E-4521-9388-F2DABA86E3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7E-4521-9388-F2DABA86E3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7E-4521-9388-F2DABA86E3B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7E-4521-9388-F2DABA86E3B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37E-4521-9388-F2DABA86E3B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37E-4521-9388-F2DABA86E3B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37E-4521-9388-F2DABA86E3B7}"/>
              </c:ext>
            </c:extLst>
          </c:dPt>
          <c:cat>
            <c:strRef>
              <c:f>'Fox CanyonClastCount'!$B$2:$L$2</c:f>
              <c:strCache>
                <c:ptCount val="11"/>
                <c:pt idx="0">
                  <c:v>Limestone</c:v>
                </c:pt>
                <c:pt idx="1">
                  <c:v>Permian red clasts</c:v>
                </c:pt>
                <c:pt idx="2">
                  <c:v>Volcanics</c:v>
                </c:pt>
                <c:pt idx="3">
                  <c:v>Glorieta Sandstone</c:v>
                </c:pt>
                <c:pt idx="4">
                  <c:v>Rounded chert</c:v>
                </c:pt>
                <c:pt idx="5">
                  <c:v>Greenish sandstones</c:v>
                </c:pt>
                <c:pt idx="6">
                  <c:v>Miscellaneous quartzose sandstones</c:v>
                </c:pt>
                <c:pt idx="7">
                  <c:v>Vein quartz</c:v>
                </c:pt>
                <c:pt idx="8">
                  <c:v>Granite</c:v>
                </c:pt>
                <c:pt idx="9">
                  <c:v>Yellowish-lt gray sltst-silicified dol and vf ss</c:v>
                </c:pt>
                <c:pt idx="10">
                  <c:v>IntraFm SS clasts</c:v>
                </c:pt>
              </c:strCache>
            </c:strRef>
          </c:cat>
          <c:val>
            <c:numRef>
              <c:f>'Fox CanyonClastCount'!$B$10:$L$10</c:f>
              <c:numCache>
                <c:formatCode>0</c:formatCode>
                <c:ptCount val="11"/>
                <c:pt idx="0">
                  <c:v>66.292134831460672</c:v>
                </c:pt>
                <c:pt idx="1">
                  <c:v>29.213483146067414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1.1235955056179776</c:v>
                </c:pt>
                <c:pt idx="6">
                  <c:v>0</c:v>
                </c:pt>
                <c:pt idx="7">
                  <c:v>1.1235955056179776</c:v>
                </c:pt>
                <c:pt idx="8">
                  <c:v>0</c:v>
                </c:pt>
                <c:pt idx="9">
                  <c:v>2.2471910112359552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37E-4521-9388-F2DABA86E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101</xdr:row>
      <xdr:rowOff>76200</xdr:rowOff>
    </xdr:from>
    <xdr:to>
      <xdr:col>6</xdr:col>
      <xdr:colOff>371475</xdr:colOff>
      <xdr:row>115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481012</xdr:colOff>
      <xdr:row>101</xdr:row>
      <xdr:rowOff>28575</xdr:rowOff>
    </xdr:from>
    <xdr:to>
      <xdr:col>13</xdr:col>
      <xdr:colOff>166687</xdr:colOff>
      <xdr:row>115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85</xdr:row>
      <xdr:rowOff>28575</xdr:rowOff>
    </xdr:from>
    <xdr:to>
      <xdr:col>6</xdr:col>
      <xdr:colOff>219075</xdr:colOff>
      <xdr:row>99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171450</xdr:colOff>
      <xdr:row>85</xdr:row>
      <xdr:rowOff>114300</xdr:rowOff>
    </xdr:from>
    <xdr:to>
      <xdr:col>13</xdr:col>
      <xdr:colOff>466725</xdr:colOff>
      <xdr:row>100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68</xdr:row>
      <xdr:rowOff>95250</xdr:rowOff>
    </xdr:from>
    <xdr:to>
      <xdr:col>6</xdr:col>
      <xdr:colOff>85725</xdr:colOff>
      <xdr:row>82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271462</xdr:colOff>
      <xdr:row>67</xdr:row>
      <xdr:rowOff>180975</xdr:rowOff>
    </xdr:from>
    <xdr:to>
      <xdr:col>13</xdr:col>
      <xdr:colOff>566737</xdr:colOff>
      <xdr:row>82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71437</xdr:colOff>
      <xdr:row>50</xdr:row>
      <xdr:rowOff>47625</xdr:rowOff>
    </xdr:from>
    <xdr:to>
      <xdr:col>6</xdr:col>
      <xdr:colOff>128587</xdr:colOff>
      <xdr:row>64</xdr:row>
      <xdr:rowOff>123825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4762</xdr:colOff>
      <xdr:row>49</xdr:row>
      <xdr:rowOff>104775</xdr:rowOff>
    </xdr:from>
    <xdr:to>
      <xdr:col>13</xdr:col>
      <xdr:colOff>300037</xdr:colOff>
      <xdr:row>63</xdr:row>
      <xdr:rowOff>180975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35</xdr:row>
      <xdr:rowOff>66675</xdr:rowOff>
    </xdr:from>
    <xdr:to>
      <xdr:col>6</xdr:col>
      <xdr:colOff>57150</xdr:colOff>
      <xdr:row>49</xdr:row>
      <xdr:rowOff>142875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185737</xdr:colOff>
      <xdr:row>25</xdr:row>
      <xdr:rowOff>123825</xdr:rowOff>
    </xdr:from>
    <xdr:to>
      <xdr:col>10</xdr:col>
      <xdr:colOff>528637</xdr:colOff>
      <xdr:row>40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52387</xdr:colOff>
      <xdr:row>25</xdr:row>
      <xdr:rowOff>133350</xdr:rowOff>
    </xdr:from>
    <xdr:to>
      <xdr:col>16</xdr:col>
      <xdr:colOff>119062</xdr:colOff>
      <xdr:row>40</xdr:row>
      <xdr:rowOff>19050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152400</xdr:colOff>
      <xdr:row>13</xdr:row>
      <xdr:rowOff>85725</xdr:rowOff>
    </xdr:from>
    <xdr:to>
      <xdr:col>45</xdr:col>
      <xdr:colOff>457200</xdr:colOff>
      <xdr:row>31</xdr:row>
      <xdr:rowOff>161925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504825</xdr:colOff>
      <xdr:row>13</xdr:row>
      <xdr:rowOff>104775</xdr:rowOff>
    </xdr:from>
    <xdr:to>
      <xdr:col>53</xdr:col>
      <xdr:colOff>200025</xdr:colOff>
      <xdr:row>31</xdr:row>
      <xdr:rowOff>180975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53</xdr:col>
      <xdr:colOff>142875</xdr:colOff>
      <xdr:row>13</xdr:row>
      <xdr:rowOff>114300</xdr:rowOff>
    </xdr:from>
    <xdr:to>
      <xdr:col>60</xdr:col>
      <xdr:colOff>447675</xdr:colOff>
      <xdr:row>32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60</xdr:col>
      <xdr:colOff>428625</xdr:colOff>
      <xdr:row>13</xdr:row>
      <xdr:rowOff>114300</xdr:rowOff>
    </xdr:from>
    <xdr:to>
      <xdr:col>68</xdr:col>
      <xdr:colOff>123825</xdr:colOff>
      <xdr:row>32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H17" sqref="H17"/>
    </sheetView>
  </sheetViews>
  <sheetFormatPr defaultRowHeight="15" x14ac:dyDescent="0.25"/>
  <cols>
    <col min="1" max="1" width="13.85546875" customWidth="1"/>
    <col min="2" max="2" width="11.140625" customWidth="1"/>
    <col min="4" max="4" width="12.42578125" customWidth="1"/>
    <col min="5" max="5" width="12" customWidth="1"/>
    <col min="8" max="8" width="14.85546875" customWidth="1"/>
    <col min="11" max="11" width="12.7109375" customWidth="1"/>
  </cols>
  <sheetData>
    <row r="2" spans="1:13" ht="60" x14ac:dyDescent="0.25">
      <c r="B2" s="2" t="s">
        <v>0</v>
      </c>
      <c r="C2" s="2" t="s">
        <v>1</v>
      </c>
      <c r="D2" s="2" t="s">
        <v>24</v>
      </c>
      <c r="E2" s="2" t="s">
        <v>2</v>
      </c>
      <c r="F2" s="2" t="s">
        <v>3</v>
      </c>
      <c r="G2" s="2" t="s">
        <v>4</v>
      </c>
      <c r="H2" s="2" t="s">
        <v>6</v>
      </c>
      <c r="I2" s="1" t="s">
        <v>7</v>
      </c>
      <c r="J2" s="1" t="s">
        <v>9</v>
      </c>
      <c r="K2" s="1" t="s">
        <v>29</v>
      </c>
      <c r="L2" s="1" t="s">
        <v>13</v>
      </c>
      <c r="M2" s="1" t="s">
        <v>8</v>
      </c>
    </row>
    <row r="3" spans="1:13" x14ac:dyDescent="0.25">
      <c r="A3" s="4" t="s">
        <v>11</v>
      </c>
    </row>
    <row r="5" spans="1:13" x14ac:dyDescent="0.25">
      <c r="A5" t="s">
        <v>31</v>
      </c>
      <c r="B5" s="3">
        <v>63</v>
      </c>
      <c r="C5" s="3">
        <v>32</v>
      </c>
      <c r="D5" s="3"/>
      <c r="E5" s="3"/>
      <c r="F5" s="3"/>
      <c r="G5" s="3">
        <v>1</v>
      </c>
      <c r="H5" s="3"/>
      <c r="I5" s="3"/>
      <c r="J5" s="3"/>
      <c r="K5">
        <v>1</v>
      </c>
      <c r="M5">
        <f t="shared" ref="M5:M12" si="0">SUM(B5:L5)</f>
        <v>97</v>
      </c>
    </row>
    <row r="6" spans="1:13" x14ac:dyDescent="0.25">
      <c r="B6" s="6">
        <f>(B5/$M$7)*100</f>
        <v>54.782608695652172</v>
      </c>
      <c r="C6" s="6">
        <f t="shared" ref="C6:K6" si="1">(C5/$M$7)*100</f>
        <v>27.826086956521738</v>
      </c>
      <c r="D6" s="6">
        <f t="shared" si="1"/>
        <v>0</v>
      </c>
      <c r="E6" s="6">
        <f t="shared" si="1"/>
        <v>0</v>
      </c>
      <c r="F6" s="6">
        <f t="shared" si="1"/>
        <v>0</v>
      </c>
      <c r="G6" s="6">
        <f t="shared" si="1"/>
        <v>0.86956521739130432</v>
      </c>
      <c r="H6" s="6">
        <f t="shared" si="1"/>
        <v>0</v>
      </c>
      <c r="I6" s="6">
        <f t="shared" si="1"/>
        <v>0</v>
      </c>
      <c r="J6" s="6">
        <f t="shared" si="1"/>
        <v>0</v>
      </c>
      <c r="K6" s="6">
        <f t="shared" si="1"/>
        <v>0.86956521739130432</v>
      </c>
    </row>
    <row r="7" spans="1:13" x14ac:dyDescent="0.25">
      <c r="A7" t="s">
        <v>30</v>
      </c>
      <c r="B7" s="3">
        <v>58</v>
      </c>
      <c r="C7" s="3">
        <v>56</v>
      </c>
      <c r="D7" s="3"/>
      <c r="E7" s="3"/>
      <c r="F7" s="3"/>
      <c r="G7" s="3"/>
      <c r="H7" s="3"/>
      <c r="I7" s="3"/>
      <c r="J7" s="3"/>
      <c r="K7">
        <v>1</v>
      </c>
      <c r="M7">
        <f t="shared" si="0"/>
        <v>115</v>
      </c>
    </row>
    <row r="8" spans="1:13" x14ac:dyDescent="0.25">
      <c r="B8" s="6">
        <f>(B7/$M$7)*100</f>
        <v>50.434782608695649</v>
      </c>
      <c r="C8" s="6">
        <f t="shared" ref="C8:K8" si="2">(C7/$M$7)*100</f>
        <v>48.695652173913047</v>
      </c>
      <c r="D8" s="6">
        <f t="shared" si="2"/>
        <v>0</v>
      </c>
      <c r="E8" s="6">
        <f t="shared" si="2"/>
        <v>0</v>
      </c>
      <c r="F8" s="6">
        <f t="shared" si="2"/>
        <v>0</v>
      </c>
      <c r="G8" s="6">
        <f t="shared" si="2"/>
        <v>0</v>
      </c>
      <c r="H8" s="6">
        <f t="shared" si="2"/>
        <v>0</v>
      </c>
      <c r="I8" s="6">
        <f t="shared" si="2"/>
        <v>0</v>
      </c>
      <c r="J8" s="6">
        <f t="shared" si="2"/>
        <v>0</v>
      </c>
      <c r="K8" s="6">
        <f t="shared" si="2"/>
        <v>0.86956521739130432</v>
      </c>
    </row>
    <row r="9" spans="1:13" x14ac:dyDescent="0.25">
      <c r="A9" t="s">
        <v>27</v>
      </c>
      <c r="B9">
        <v>59</v>
      </c>
      <c r="C9">
        <v>26</v>
      </c>
      <c r="G9">
        <v>1</v>
      </c>
      <c r="I9">
        <v>1</v>
      </c>
      <c r="K9">
        <v>2</v>
      </c>
      <c r="M9">
        <f t="shared" si="0"/>
        <v>89</v>
      </c>
    </row>
    <row r="10" spans="1:13" x14ac:dyDescent="0.25">
      <c r="A10" t="s">
        <v>28</v>
      </c>
      <c r="B10" s="6">
        <f>(B9/$M$9)*100</f>
        <v>66.292134831460672</v>
      </c>
      <c r="C10" s="6">
        <f t="shared" ref="C10:K10" si="3">(C9/$M$9)*100</f>
        <v>29.213483146067414</v>
      </c>
      <c r="D10" s="6">
        <f t="shared" si="3"/>
        <v>0</v>
      </c>
      <c r="E10" s="6">
        <f t="shared" si="3"/>
        <v>0</v>
      </c>
      <c r="F10" s="6">
        <f t="shared" si="3"/>
        <v>0</v>
      </c>
      <c r="G10" s="6">
        <f t="shared" si="3"/>
        <v>1.1235955056179776</v>
      </c>
      <c r="H10" s="6">
        <f t="shared" si="3"/>
        <v>0</v>
      </c>
      <c r="I10" s="6">
        <f t="shared" si="3"/>
        <v>1.1235955056179776</v>
      </c>
      <c r="J10" s="6">
        <f t="shared" si="3"/>
        <v>0</v>
      </c>
      <c r="K10" s="6">
        <f t="shared" si="3"/>
        <v>2.2471910112359552</v>
      </c>
    </row>
    <row r="11" spans="1:13" x14ac:dyDescent="0.25">
      <c r="A11" t="s">
        <v>25</v>
      </c>
      <c r="B11">
        <v>89</v>
      </c>
      <c r="C11">
        <v>1</v>
      </c>
      <c r="F11">
        <v>5</v>
      </c>
      <c r="G11">
        <v>2</v>
      </c>
      <c r="J11">
        <v>1</v>
      </c>
      <c r="K11">
        <v>2</v>
      </c>
      <c r="M11">
        <f t="shared" si="0"/>
        <v>100</v>
      </c>
    </row>
    <row r="12" spans="1:13" x14ac:dyDescent="0.25">
      <c r="A12" s="5" t="s">
        <v>26</v>
      </c>
      <c r="B12">
        <v>85</v>
      </c>
      <c r="C12">
        <v>5</v>
      </c>
      <c r="F12">
        <v>3</v>
      </c>
      <c r="G12">
        <v>2</v>
      </c>
      <c r="K12">
        <v>5</v>
      </c>
      <c r="M12">
        <f t="shared" si="0"/>
        <v>100</v>
      </c>
    </row>
    <row r="13" spans="1:13" x14ac:dyDescent="0.25">
      <c r="A13" t="s">
        <v>23</v>
      </c>
      <c r="B13">
        <v>107</v>
      </c>
      <c r="C13">
        <v>26</v>
      </c>
      <c r="D13">
        <v>1</v>
      </c>
      <c r="E13">
        <v>2</v>
      </c>
      <c r="K13">
        <v>5</v>
      </c>
      <c r="M13">
        <f t="shared" ref="M13:M15" si="4">SUM(B13:L13)</f>
        <v>141</v>
      </c>
    </row>
    <row r="14" spans="1:13" x14ac:dyDescent="0.25">
      <c r="A14" t="s">
        <v>22</v>
      </c>
      <c r="B14" s="6">
        <f>(B13/$M$13)*100</f>
        <v>75.886524822695037</v>
      </c>
      <c r="C14" s="6">
        <f t="shared" ref="C14:L14" si="5">(C13/$M$13)*100</f>
        <v>18.439716312056735</v>
      </c>
      <c r="D14" s="6">
        <f t="shared" si="5"/>
        <v>0.70921985815602839</v>
      </c>
      <c r="E14" s="6">
        <f t="shared" si="5"/>
        <v>1.4184397163120568</v>
      </c>
      <c r="F14" s="6">
        <f t="shared" si="5"/>
        <v>0</v>
      </c>
      <c r="G14" s="6">
        <f t="shared" si="5"/>
        <v>0</v>
      </c>
      <c r="H14" s="6">
        <f t="shared" si="5"/>
        <v>0</v>
      </c>
      <c r="I14" s="6">
        <f t="shared" si="5"/>
        <v>0</v>
      </c>
      <c r="J14" s="6">
        <f t="shared" si="5"/>
        <v>0</v>
      </c>
      <c r="K14" s="6">
        <f t="shared" si="5"/>
        <v>3.5460992907801421</v>
      </c>
      <c r="L14" s="6">
        <f t="shared" si="5"/>
        <v>0</v>
      </c>
    </row>
    <row r="15" spans="1:13" x14ac:dyDescent="0.25">
      <c r="A15" t="s">
        <v>20</v>
      </c>
      <c r="B15">
        <v>79</v>
      </c>
      <c r="C15">
        <v>46</v>
      </c>
      <c r="E15">
        <v>1</v>
      </c>
      <c r="K15">
        <v>4</v>
      </c>
      <c r="M15">
        <f t="shared" si="4"/>
        <v>130</v>
      </c>
    </row>
    <row r="16" spans="1:13" x14ac:dyDescent="0.25">
      <c r="A16" t="s">
        <v>21</v>
      </c>
      <c r="B16" s="6">
        <f>(B15/$M$15)*100</f>
        <v>60.769230769230766</v>
      </c>
      <c r="C16" s="6">
        <f t="shared" ref="C16:L16" si="6">(C15/$M$15)*100</f>
        <v>35.384615384615387</v>
      </c>
      <c r="D16" s="6">
        <f t="shared" si="6"/>
        <v>0</v>
      </c>
      <c r="E16" s="6">
        <f t="shared" si="6"/>
        <v>0.76923076923076927</v>
      </c>
      <c r="F16" s="6">
        <f t="shared" si="6"/>
        <v>0</v>
      </c>
      <c r="G16" s="6">
        <f t="shared" si="6"/>
        <v>0</v>
      </c>
      <c r="H16" s="6">
        <f t="shared" si="6"/>
        <v>0</v>
      </c>
      <c r="I16" s="6">
        <f t="shared" si="6"/>
        <v>0</v>
      </c>
      <c r="J16" s="6">
        <f t="shared" si="6"/>
        <v>0</v>
      </c>
      <c r="K16" s="6">
        <f t="shared" si="6"/>
        <v>3.0769230769230771</v>
      </c>
      <c r="L16" s="6">
        <f t="shared" si="6"/>
        <v>0</v>
      </c>
    </row>
    <row r="17" spans="1:13" x14ac:dyDescent="0.25">
      <c r="A17" t="s">
        <v>18</v>
      </c>
      <c r="B17">
        <v>86</v>
      </c>
      <c r="C17">
        <v>42</v>
      </c>
      <c r="E17">
        <v>1</v>
      </c>
      <c r="H17">
        <v>1</v>
      </c>
      <c r="M17">
        <f>SUM(B17:L17)</f>
        <v>130</v>
      </c>
    </row>
    <row r="18" spans="1:13" x14ac:dyDescent="0.25">
      <c r="A18" t="s">
        <v>19</v>
      </c>
      <c r="B18" s="6">
        <f>(B17/$M$17)*100</f>
        <v>66.153846153846146</v>
      </c>
      <c r="C18" s="6">
        <f t="shared" ref="C18:L18" si="7">(C17/$M$17)*100</f>
        <v>32.307692307692307</v>
      </c>
      <c r="D18" s="6">
        <f t="shared" si="7"/>
        <v>0</v>
      </c>
      <c r="E18" s="6">
        <f t="shared" si="7"/>
        <v>0.76923076923076927</v>
      </c>
      <c r="F18" s="6">
        <f t="shared" si="7"/>
        <v>0</v>
      </c>
      <c r="G18" s="6">
        <f t="shared" si="7"/>
        <v>0</v>
      </c>
      <c r="H18" s="6">
        <f t="shared" si="7"/>
        <v>0.76923076923076927</v>
      </c>
      <c r="I18" s="6">
        <f t="shared" si="7"/>
        <v>0</v>
      </c>
      <c r="J18" s="6">
        <f t="shared" si="7"/>
        <v>0</v>
      </c>
      <c r="K18" s="6">
        <f t="shared" si="7"/>
        <v>0</v>
      </c>
      <c r="L18" s="6">
        <f t="shared" si="7"/>
        <v>0</v>
      </c>
    </row>
    <row r="19" spans="1:13" x14ac:dyDescent="0.25">
      <c r="A19" t="s">
        <v>16</v>
      </c>
      <c r="B19">
        <v>84</v>
      </c>
      <c r="C19">
        <v>32</v>
      </c>
      <c r="E19">
        <v>3</v>
      </c>
      <c r="M19">
        <f>SUM(B19:L19)</f>
        <v>119</v>
      </c>
    </row>
    <row r="20" spans="1:13" x14ac:dyDescent="0.25">
      <c r="A20" t="s">
        <v>17</v>
      </c>
      <c r="B20" s="6">
        <f>(B19/$M$19)*100</f>
        <v>70.588235294117652</v>
      </c>
      <c r="C20" s="6">
        <f t="shared" ref="C20:L20" si="8">(C19/$M$19)*100</f>
        <v>26.890756302521009</v>
      </c>
      <c r="D20" s="6">
        <f t="shared" si="8"/>
        <v>0</v>
      </c>
      <c r="E20" s="6">
        <f t="shared" si="8"/>
        <v>2.5210084033613445</v>
      </c>
      <c r="F20" s="6">
        <f t="shared" si="8"/>
        <v>0</v>
      </c>
      <c r="G20" s="6">
        <f t="shared" si="8"/>
        <v>0</v>
      </c>
      <c r="H20" s="6">
        <f t="shared" si="8"/>
        <v>0</v>
      </c>
      <c r="I20" s="6">
        <f t="shared" si="8"/>
        <v>0</v>
      </c>
      <c r="J20" s="6">
        <f t="shared" si="8"/>
        <v>0</v>
      </c>
      <c r="K20" s="6">
        <f t="shared" si="8"/>
        <v>0</v>
      </c>
      <c r="L20" s="6">
        <f t="shared" si="8"/>
        <v>0</v>
      </c>
    </row>
    <row r="21" spans="1:13" x14ac:dyDescent="0.25">
      <c r="A21" t="s">
        <v>12</v>
      </c>
      <c r="B21">
        <v>121</v>
      </c>
      <c r="C21">
        <v>15</v>
      </c>
      <c r="G21">
        <v>1</v>
      </c>
      <c r="M21">
        <f>SUM(B21:L21)</f>
        <v>137</v>
      </c>
    </row>
    <row r="22" spans="1:13" x14ac:dyDescent="0.25">
      <c r="A22" s="5" t="s">
        <v>14</v>
      </c>
      <c r="B22" s="6">
        <f>(B21/$M$21)*100</f>
        <v>88.321167883211686</v>
      </c>
      <c r="C22" s="6">
        <f t="shared" ref="C22:L22" si="9">(C21/$M$21)*100</f>
        <v>10.948905109489052</v>
      </c>
      <c r="D22" s="6">
        <f t="shared" si="9"/>
        <v>0</v>
      </c>
      <c r="E22" s="6">
        <f t="shared" si="9"/>
        <v>0</v>
      </c>
      <c r="F22" s="6">
        <f t="shared" si="9"/>
        <v>0</v>
      </c>
      <c r="G22" s="6">
        <f t="shared" si="9"/>
        <v>0.72992700729927007</v>
      </c>
      <c r="H22" s="6">
        <f t="shared" si="9"/>
        <v>0</v>
      </c>
      <c r="I22" s="6">
        <f t="shared" si="9"/>
        <v>0</v>
      </c>
      <c r="J22" s="6">
        <f t="shared" si="9"/>
        <v>0</v>
      </c>
      <c r="K22" s="6">
        <f t="shared" si="9"/>
        <v>0</v>
      </c>
      <c r="L22" s="6">
        <f t="shared" si="9"/>
        <v>0</v>
      </c>
    </row>
    <row r="23" spans="1:13" x14ac:dyDescent="0.25">
      <c r="A23" t="s">
        <v>10</v>
      </c>
      <c r="B23">
        <v>90</v>
      </c>
      <c r="C23">
        <v>5</v>
      </c>
      <c r="D23">
        <v>0</v>
      </c>
      <c r="E23">
        <v>3</v>
      </c>
      <c r="L23">
        <v>2</v>
      </c>
      <c r="M23">
        <f>SUM(B23:L23)</f>
        <v>100</v>
      </c>
    </row>
    <row r="24" spans="1:13" x14ac:dyDescent="0.25">
      <c r="A24" t="s">
        <v>15</v>
      </c>
      <c r="B24">
        <f>(B23/$M$23)*100</f>
        <v>90</v>
      </c>
      <c r="C24">
        <f t="shared" ref="C24:L24" si="10">(C23/$M$23)*100</f>
        <v>5</v>
      </c>
      <c r="D24">
        <f t="shared" si="10"/>
        <v>0</v>
      </c>
      <c r="E24">
        <f t="shared" si="10"/>
        <v>3</v>
      </c>
      <c r="F24">
        <f t="shared" si="10"/>
        <v>0</v>
      </c>
      <c r="G24">
        <f t="shared" si="10"/>
        <v>0</v>
      </c>
      <c r="H24">
        <f t="shared" si="10"/>
        <v>0</v>
      </c>
      <c r="I24">
        <f t="shared" si="10"/>
        <v>0</v>
      </c>
      <c r="J24">
        <f t="shared" si="10"/>
        <v>0</v>
      </c>
      <c r="K24">
        <f t="shared" si="10"/>
        <v>0</v>
      </c>
      <c r="L24">
        <f t="shared" si="10"/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topLeftCell="A29" workbookViewId="0">
      <pane xSplit="1845" ySplit="1785" activePane="bottomRight"/>
      <selection activeCell="D58" sqref="D58"/>
      <selection pane="topRight" activeCell="AE2" sqref="AE2"/>
      <selection pane="bottomLeft" activeCell="A4" sqref="A4"/>
      <selection pane="bottomRight" activeCell="R14" sqref="R14"/>
    </sheetView>
  </sheetViews>
  <sheetFormatPr defaultRowHeight="15" x14ac:dyDescent="0.25"/>
  <cols>
    <col min="1" max="1" width="13.85546875" customWidth="1"/>
    <col min="2" max="2" width="8.42578125" customWidth="1"/>
    <col min="3" max="3" width="6.42578125" customWidth="1"/>
    <col min="4" max="4" width="7.28515625" customWidth="1"/>
    <col min="5" max="5" width="8.28515625" customWidth="1"/>
    <col min="6" max="6" width="7.28515625" customWidth="1"/>
    <col min="7" max="7" width="7.85546875" customWidth="1"/>
    <col min="8" max="8" width="7.42578125" customWidth="1"/>
    <col min="9" max="9" width="6.42578125" customWidth="1"/>
    <col min="10" max="10" width="10" customWidth="1"/>
    <col min="11" max="11" width="10.5703125" customWidth="1"/>
    <col min="12" max="12" width="8.140625" customWidth="1"/>
    <col min="13" max="13" width="6.85546875" customWidth="1"/>
    <col min="14" max="14" width="7.140625" customWidth="1"/>
    <col min="15" max="15" width="6.42578125" customWidth="1"/>
    <col min="16" max="16" width="11.5703125" customWidth="1"/>
  </cols>
  <sheetData>
    <row r="1" spans="1:16" ht="15.75" thickBot="1" x14ac:dyDescent="0.3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ht="57.75" thickTop="1" x14ac:dyDescent="0.25">
      <c r="A2" s="7" t="s">
        <v>119</v>
      </c>
      <c r="B2" s="7" t="s">
        <v>0</v>
      </c>
      <c r="C2" s="8" t="s">
        <v>1</v>
      </c>
      <c r="D2" s="8" t="s">
        <v>44</v>
      </c>
      <c r="E2" s="8" t="s">
        <v>45</v>
      </c>
      <c r="F2" s="8" t="s">
        <v>53</v>
      </c>
      <c r="G2" s="8" t="s">
        <v>43</v>
      </c>
      <c r="H2" s="8" t="s">
        <v>51</v>
      </c>
      <c r="I2" s="8" t="s">
        <v>9</v>
      </c>
      <c r="J2" s="8" t="s">
        <v>39</v>
      </c>
      <c r="K2" s="8" t="s">
        <v>38</v>
      </c>
      <c r="L2" s="8" t="s">
        <v>37</v>
      </c>
      <c r="M2" s="8" t="s">
        <v>52</v>
      </c>
      <c r="N2" s="10" t="s">
        <v>40</v>
      </c>
      <c r="O2" s="8" t="s">
        <v>8</v>
      </c>
      <c r="P2" s="8" t="s">
        <v>56</v>
      </c>
    </row>
    <row r="3" spans="1:16" ht="16.5" customHeight="1" x14ac:dyDescent="0.25">
      <c r="A3" s="14" t="s">
        <v>130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43"/>
    </row>
    <row r="4" spans="1:16" x14ac:dyDescent="0.25">
      <c r="A4" s="37" t="s">
        <v>32</v>
      </c>
      <c r="B4" s="39">
        <v>109</v>
      </c>
      <c r="C4" s="39"/>
      <c r="D4" s="39"/>
      <c r="E4" s="39"/>
      <c r="F4" s="39"/>
      <c r="G4" s="39"/>
      <c r="H4" s="39"/>
      <c r="I4" s="39"/>
      <c r="J4" s="39"/>
      <c r="K4" s="39">
        <v>5</v>
      </c>
      <c r="L4" s="39">
        <v>8</v>
      </c>
      <c r="M4" s="39">
        <v>8</v>
      </c>
      <c r="N4" s="41">
        <v>0</v>
      </c>
      <c r="O4" s="44">
        <f>SUM(B4:N4)</f>
        <v>130</v>
      </c>
    </row>
    <row r="5" spans="1:16" x14ac:dyDescent="0.25">
      <c r="A5" s="37" t="s">
        <v>33</v>
      </c>
      <c r="B5" s="38">
        <f t="shared" ref="B5:I5" si="0">B4/$O$4*100</f>
        <v>83.846153846153854</v>
      </c>
      <c r="C5" s="38">
        <f t="shared" si="0"/>
        <v>0</v>
      </c>
      <c r="D5" s="38">
        <f t="shared" si="0"/>
        <v>0</v>
      </c>
      <c r="E5" s="38">
        <f t="shared" si="0"/>
        <v>0</v>
      </c>
      <c r="F5" s="38">
        <f t="shared" si="0"/>
        <v>0</v>
      </c>
      <c r="G5" s="38">
        <f t="shared" si="0"/>
        <v>0</v>
      </c>
      <c r="H5" s="38">
        <f t="shared" si="0"/>
        <v>0</v>
      </c>
      <c r="I5" s="38">
        <f t="shared" si="0"/>
        <v>0</v>
      </c>
      <c r="J5" s="38">
        <f t="shared" ref="J5" si="1">J4/$O$4*100</f>
        <v>0</v>
      </c>
      <c r="K5" s="38">
        <f t="shared" ref="K5" si="2">K4/$O$4*100</f>
        <v>3.8461538461538463</v>
      </c>
      <c r="L5" s="38">
        <f t="shared" ref="L5" si="3">L4/$O$4*100</f>
        <v>6.1538461538461542</v>
      </c>
      <c r="M5" s="38">
        <f t="shared" ref="M5" si="4">M4/$O$4*100</f>
        <v>6.1538461538461542</v>
      </c>
      <c r="N5" s="42">
        <v>0</v>
      </c>
      <c r="O5" s="44">
        <f t="shared" ref="O5:O41" si="5">SUM(B5:N5)</f>
        <v>100.00000000000001</v>
      </c>
    </row>
    <row r="6" spans="1:16" x14ac:dyDescent="0.25">
      <c r="A6" s="37" t="s">
        <v>34</v>
      </c>
      <c r="B6" s="39">
        <v>133</v>
      </c>
      <c r="C6" s="39">
        <v>1</v>
      </c>
      <c r="D6" s="39"/>
      <c r="E6" s="39"/>
      <c r="F6" s="39"/>
      <c r="G6" s="39">
        <v>4</v>
      </c>
      <c r="H6" s="39">
        <v>3</v>
      </c>
      <c r="I6" s="39"/>
      <c r="J6" s="39"/>
      <c r="K6" s="39">
        <v>2</v>
      </c>
      <c r="L6" s="39"/>
      <c r="M6" s="39">
        <v>9</v>
      </c>
      <c r="N6" s="41">
        <v>0</v>
      </c>
      <c r="O6" s="44">
        <f t="shared" si="5"/>
        <v>152</v>
      </c>
    </row>
    <row r="7" spans="1:16" x14ac:dyDescent="0.25">
      <c r="A7" s="46" t="s">
        <v>35</v>
      </c>
      <c r="B7" s="47">
        <f t="shared" ref="B7:H7" si="6">B6/$O$6*100</f>
        <v>87.5</v>
      </c>
      <c r="C7" s="47">
        <f t="shared" si="6"/>
        <v>0.6578947368421052</v>
      </c>
      <c r="D7" s="47">
        <f t="shared" si="6"/>
        <v>0</v>
      </c>
      <c r="E7" s="47">
        <f t="shared" si="6"/>
        <v>0</v>
      </c>
      <c r="F7" s="47">
        <f t="shared" si="6"/>
        <v>0</v>
      </c>
      <c r="G7" s="47">
        <f t="shared" si="6"/>
        <v>2.6315789473684208</v>
      </c>
      <c r="H7" s="47">
        <f t="shared" si="6"/>
        <v>1.9736842105263157</v>
      </c>
      <c r="I7" s="47">
        <f t="shared" ref="I7" si="7">I6/$O$6*100</f>
        <v>0</v>
      </c>
      <c r="J7" s="47">
        <f t="shared" ref="J7" si="8">J6/$O$6*100</f>
        <v>0</v>
      </c>
      <c r="K7" s="47">
        <f t="shared" ref="K7" si="9">K6/$O$6*100</f>
        <v>1.3157894736842104</v>
      </c>
      <c r="L7" s="47">
        <f t="shared" ref="L7" si="10">L6/$O$6*100</f>
        <v>0</v>
      </c>
      <c r="M7" s="47">
        <f t="shared" ref="M7" si="11">M6/$O$6*100</f>
        <v>5.9210526315789469</v>
      </c>
      <c r="N7" s="48">
        <f t="shared" ref="N7" si="12">N6/$O$6*100</f>
        <v>0</v>
      </c>
      <c r="O7" s="44">
        <f t="shared" si="5"/>
        <v>100</v>
      </c>
    </row>
    <row r="8" spans="1:16" ht="9" customHeigh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  <c r="K8" s="51"/>
      <c r="L8" s="51"/>
      <c r="M8" s="51"/>
      <c r="N8" s="40"/>
      <c r="O8" s="45">
        <f t="shared" si="5"/>
        <v>0</v>
      </c>
    </row>
    <row r="9" spans="1:16" x14ac:dyDescent="0.25">
      <c r="A9" s="15" t="s">
        <v>129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3">
        <f t="shared" si="5"/>
        <v>0</v>
      </c>
    </row>
    <row r="10" spans="1:16" x14ac:dyDescent="0.25">
      <c r="A10" s="17" t="s">
        <v>36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3">
        <f t="shared" si="5"/>
        <v>0</v>
      </c>
    </row>
    <row r="11" spans="1:16" x14ac:dyDescent="0.25">
      <c r="A11" s="18" t="s">
        <v>120</v>
      </c>
      <c r="B11" s="30">
        <v>25</v>
      </c>
      <c r="C11" s="30">
        <v>50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25</v>
      </c>
      <c r="K11" s="30">
        <v>0</v>
      </c>
      <c r="L11" s="30">
        <v>0</v>
      </c>
      <c r="M11" s="30">
        <v>0</v>
      </c>
      <c r="N11" s="30">
        <v>0</v>
      </c>
      <c r="O11" s="13">
        <f t="shared" si="5"/>
        <v>100</v>
      </c>
    </row>
    <row r="12" spans="1:16" x14ac:dyDescent="0.25">
      <c r="A12" s="18" t="s">
        <v>121</v>
      </c>
      <c r="B12" s="18">
        <v>0</v>
      </c>
      <c r="C12" s="18">
        <v>10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90</v>
      </c>
      <c r="K12" s="18">
        <v>0</v>
      </c>
      <c r="L12" s="18">
        <v>0</v>
      </c>
      <c r="M12" s="18">
        <v>0</v>
      </c>
      <c r="N12" s="18">
        <v>0</v>
      </c>
      <c r="O12" s="13">
        <f t="shared" si="5"/>
        <v>100</v>
      </c>
    </row>
    <row r="13" spans="1:16" x14ac:dyDescent="0.25">
      <c r="A13" s="18" t="s">
        <v>122</v>
      </c>
      <c r="B13" s="30">
        <v>17</v>
      </c>
      <c r="C13" s="30">
        <v>83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13">
        <f t="shared" si="5"/>
        <v>100</v>
      </c>
    </row>
    <row r="14" spans="1:16" x14ac:dyDescent="0.25">
      <c r="A14" s="18" t="s">
        <v>123</v>
      </c>
      <c r="B14" s="18">
        <v>13</v>
      </c>
      <c r="C14" s="18">
        <v>87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3">
        <f t="shared" si="5"/>
        <v>100</v>
      </c>
    </row>
    <row r="15" spans="1:16" x14ac:dyDescent="0.25">
      <c r="A15" s="18" t="s">
        <v>124</v>
      </c>
      <c r="B15" s="30">
        <v>10</v>
      </c>
      <c r="C15" s="30">
        <v>90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13">
        <f t="shared" si="5"/>
        <v>100</v>
      </c>
    </row>
    <row r="16" spans="1:16" x14ac:dyDescent="0.25">
      <c r="A16" s="18" t="s">
        <v>125</v>
      </c>
      <c r="B16" s="18">
        <v>0</v>
      </c>
      <c r="C16" s="18">
        <v>25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75</v>
      </c>
      <c r="K16" s="18">
        <v>0</v>
      </c>
      <c r="L16" s="18">
        <v>0</v>
      </c>
      <c r="M16" s="18">
        <v>0</v>
      </c>
      <c r="N16" s="18">
        <v>0</v>
      </c>
      <c r="O16" s="13">
        <f t="shared" si="5"/>
        <v>100</v>
      </c>
    </row>
    <row r="17" spans="1:15" x14ac:dyDescent="0.25">
      <c r="A17" s="18" t="s">
        <v>126</v>
      </c>
      <c r="B17" s="30">
        <v>0</v>
      </c>
      <c r="C17" s="30">
        <v>97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3</v>
      </c>
      <c r="K17" s="30">
        <v>0</v>
      </c>
      <c r="L17" s="30">
        <v>0</v>
      </c>
      <c r="M17" s="30">
        <v>0</v>
      </c>
      <c r="N17" s="30">
        <v>0</v>
      </c>
      <c r="O17" s="13">
        <f t="shared" si="5"/>
        <v>100</v>
      </c>
    </row>
    <row r="18" spans="1:15" x14ac:dyDescent="0.25">
      <c r="A18" s="18" t="s">
        <v>127</v>
      </c>
      <c r="B18" s="18">
        <v>0</v>
      </c>
      <c r="C18" s="18">
        <v>100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3">
        <f t="shared" si="5"/>
        <v>100</v>
      </c>
    </row>
    <row r="19" spans="1:15" ht="9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3">
        <f t="shared" si="5"/>
        <v>0</v>
      </c>
    </row>
    <row r="20" spans="1:15" x14ac:dyDescent="0.25">
      <c r="A20" s="15" t="s">
        <v>128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3">
        <f t="shared" si="5"/>
        <v>0</v>
      </c>
    </row>
    <row r="21" spans="1:15" x14ac:dyDescent="0.25">
      <c r="A21" s="23" t="s">
        <v>42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3">
        <f t="shared" si="5"/>
        <v>0</v>
      </c>
    </row>
    <row r="22" spans="1:15" x14ac:dyDescent="0.25">
      <c r="A22" s="24" t="s">
        <v>117</v>
      </c>
      <c r="B22" s="30">
        <v>32</v>
      </c>
      <c r="C22" s="30">
        <v>75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13">
        <f t="shared" si="5"/>
        <v>107</v>
      </c>
    </row>
    <row r="23" spans="1:15" x14ac:dyDescent="0.25">
      <c r="A23" s="24" t="s">
        <v>114</v>
      </c>
      <c r="B23" s="28">
        <f>(B22/$O$22)*100</f>
        <v>29.906542056074763</v>
      </c>
      <c r="C23" s="28">
        <f>(C22/$O$22)*100</f>
        <v>70.09345794392523</v>
      </c>
      <c r="D23" s="28">
        <f t="shared" ref="D23:N23" si="13">(D22/$O$22)*100</f>
        <v>0</v>
      </c>
      <c r="E23" s="28">
        <f t="shared" si="13"/>
        <v>0</v>
      </c>
      <c r="F23" s="28">
        <f t="shared" si="13"/>
        <v>0</v>
      </c>
      <c r="G23" s="28">
        <f t="shared" si="13"/>
        <v>0</v>
      </c>
      <c r="H23" s="28">
        <f t="shared" si="13"/>
        <v>0</v>
      </c>
      <c r="I23" s="28">
        <f t="shared" si="13"/>
        <v>0</v>
      </c>
      <c r="J23" s="28">
        <f t="shared" si="13"/>
        <v>0</v>
      </c>
      <c r="K23" s="28">
        <f t="shared" si="13"/>
        <v>0</v>
      </c>
      <c r="L23" s="28">
        <f t="shared" si="13"/>
        <v>0</v>
      </c>
      <c r="M23" s="28">
        <f t="shared" si="13"/>
        <v>0</v>
      </c>
      <c r="N23" s="28">
        <f t="shared" si="13"/>
        <v>0</v>
      </c>
      <c r="O23" s="13">
        <f t="shared" si="5"/>
        <v>100</v>
      </c>
    </row>
    <row r="24" spans="1:15" x14ac:dyDescent="0.25">
      <c r="A24" s="19" t="s">
        <v>11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3">
        <f t="shared" si="5"/>
        <v>0</v>
      </c>
    </row>
    <row r="25" spans="1:15" x14ac:dyDescent="0.25">
      <c r="A25" s="18" t="s">
        <v>113</v>
      </c>
      <c r="B25" s="31">
        <v>63</v>
      </c>
      <c r="C25" s="31">
        <v>32</v>
      </c>
      <c r="D25" s="31">
        <v>0</v>
      </c>
      <c r="E25" s="31">
        <v>0</v>
      </c>
      <c r="F25" s="31">
        <v>0</v>
      </c>
      <c r="G25" s="31">
        <v>1</v>
      </c>
      <c r="H25" s="31">
        <v>0</v>
      </c>
      <c r="I25" s="31">
        <v>0</v>
      </c>
      <c r="J25" s="30">
        <v>1</v>
      </c>
      <c r="K25" s="30">
        <v>0</v>
      </c>
      <c r="L25" s="30">
        <v>0</v>
      </c>
      <c r="M25" s="30">
        <v>0</v>
      </c>
      <c r="N25" s="30">
        <v>0</v>
      </c>
      <c r="O25" s="13">
        <f t="shared" si="5"/>
        <v>97</v>
      </c>
    </row>
    <row r="26" spans="1:15" x14ac:dyDescent="0.25">
      <c r="A26" s="18" t="s">
        <v>112</v>
      </c>
      <c r="B26" s="28">
        <f>(B25/$O$25)*100</f>
        <v>64.948453608247419</v>
      </c>
      <c r="C26" s="28">
        <f t="shared" ref="C26:J26" si="14">(C25/$O$25)*100</f>
        <v>32.989690721649481</v>
      </c>
      <c r="D26" s="28">
        <f t="shared" si="14"/>
        <v>0</v>
      </c>
      <c r="E26" s="28">
        <f t="shared" si="14"/>
        <v>0</v>
      </c>
      <c r="F26" s="28">
        <f t="shared" si="14"/>
        <v>0</v>
      </c>
      <c r="G26" s="28">
        <f t="shared" si="14"/>
        <v>1.0309278350515463</v>
      </c>
      <c r="H26" s="28">
        <f t="shared" si="14"/>
        <v>0</v>
      </c>
      <c r="I26" s="28">
        <f t="shared" si="14"/>
        <v>0</v>
      </c>
      <c r="J26" s="28">
        <f t="shared" si="14"/>
        <v>1.0309278350515463</v>
      </c>
      <c r="K26" s="28">
        <f t="shared" ref="K26" si="15">(K25/$O$25)*100</f>
        <v>0</v>
      </c>
      <c r="L26" s="28">
        <f t="shared" ref="L26" si="16">(L25/$O$25)*100</f>
        <v>0</v>
      </c>
      <c r="M26" s="28">
        <f t="shared" ref="M26" si="17">(M25/$O$25)*100</f>
        <v>0</v>
      </c>
      <c r="N26" s="28">
        <f t="shared" ref="N26" si="18">(N25/$O$25)*100</f>
        <v>0</v>
      </c>
      <c r="O26" s="13">
        <f t="shared" si="5"/>
        <v>99.999999999999986</v>
      </c>
    </row>
    <row r="27" spans="1:15" x14ac:dyDescent="0.25">
      <c r="A27" s="18" t="s">
        <v>111</v>
      </c>
      <c r="B27" s="31">
        <v>58</v>
      </c>
      <c r="C27" s="31">
        <v>56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0">
        <v>1</v>
      </c>
      <c r="K27" s="30">
        <v>0</v>
      </c>
      <c r="L27" s="30">
        <v>0</v>
      </c>
      <c r="M27" s="30">
        <v>0</v>
      </c>
      <c r="N27" s="30">
        <v>0</v>
      </c>
      <c r="O27" s="13">
        <f t="shared" si="5"/>
        <v>115</v>
      </c>
    </row>
    <row r="28" spans="1:15" x14ac:dyDescent="0.25">
      <c r="A28" s="18" t="s">
        <v>110</v>
      </c>
      <c r="B28" s="28">
        <f>(B27/$O$27)*100</f>
        <v>50.434782608695649</v>
      </c>
      <c r="C28" s="28">
        <f t="shared" ref="C28:J28" si="19">(C27/$O$27)*100</f>
        <v>48.695652173913047</v>
      </c>
      <c r="D28" s="28">
        <f t="shared" si="19"/>
        <v>0</v>
      </c>
      <c r="E28" s="28">
        <f t="shared" si="19"/>
        <v>0</v>
      </c>
      <c r="F28" s="28">
        <f t="shared" si="19"/>
        <v>0</v>
      </c>
      <c r="G28" s="28">
        <f t="shared" si="19"/>
        <v>0</v>
      </c>
      <c r="H28" s="28">
        <f t="shared" si="19"/>
        <v>0</v>
      </c>
      <c r="I28" s="28">
        <f t="shared" si="19"/>
        <v>0</v>
      </c>
      <c r="J28" s="28">
        <f t="shared" si="19"/>
        <v>0.86956521739130432</v>
      </c>
      <c r="K28" s="28">
        <f t="shared" ref="K28" si="20">(K27/$O$27)*100</f>
        <v>0</v>
      </c>
      <c r="L28" s="28">
        <f t="shared" ref="L28" si="21">(L27/$O$27)*100</f>
        <v>0</v>
      </c>
      <c r="M28" s="28">
        <f t="shared" ref="M28" si="22">(M27/$O$27)*100</f>
        <v>0</v>
      </c>
      <c r="N28" s="28">
        <f t="shared" ref="N28" si="23">(N27/$O$27)*100</f>
        <v>0</v>
      </c>
      <c r="O28" s="13">
        <f t="shared" si="5"/>
        <v>99.999999999999986</v>
      </c>
    </row>
    <row r="29" spans="1:15" x14ac:dyDescent="0.25">
      <c r="A29" s="18" t="s">
        <v>109</v>
      </c>
      <c r="B29" s="30">
        <v>59</v>
      </c>
      <c r="C29" s="30">
        <v>26</v>
      </c>
      <c r="D29" s="30">
        <v>0</v>
      </c>
      <c r="E29" s="30">
        <v>0</v>
      </c>
      <c r="F29" s="30">
        <v>0</v>
      </c>
      <c r="G29" s="30">
        <v>1</v>
      </c>
      <c r="H29" s="30">
        <v>1</v>
      </c>
      <c r="I29" s="30">
        <v>0</v>
      </c>
      <c r="J29" s="30">
        <v>2</v>
      </c>
      <c r="K29" s="30">
        <v>0</v>
      </c>
      <c r="L29" s="30">
        <v>0</v>
      </c>
      <c r="M29" s="30">
        <v>0</v>
      </c>
      <c r="N29" s="30">
        <v>0</v>
      </c>
      <c r="O29" s="13">
        <f t="shared" si="5"/>
        <v>89</v>
      </c>
    </row>
    <row r="30" spans="1:15" x14ac:dyDescent="0.25">
      <c r="A30" s="18" t="s">
        <v>108</v>
      </c>
      <c r="B30" s="28">
        <f>(B29/$O$29)*100</f>
        <v>66.292134831460672</v>
      </c>
      <c r="C30" s="28">
        <f t="shared" ref="C30:J30" si="24">(C29/$O$29)*100</f>
        <v>29.213483146067414</v>
      </c>
      <c r="D30" s="28">
        <f t="shared" si="24"/>
        <v>0</v>
      </c>
      <c r="E30" s="28">
        <f t="shared" si="24"/>
        <v>0</v>
      </c>
      <c r="F30" s="28">
        <f t="shared" si="24"/>
        <v>0</v>
      </c>
      <c r="G30" s="28">
        <f t="shared" si="24"/>
        <v>1.1235955056179776</v>
      </c>
      <c r="H30" s="28">
        <f t="shared" si="24"/>
        <v>1.1235955056179776</v>
      </c>
      <c r="I30" s="28">
        <f t="shared" si="24"/>
        <v>0</v>
      </c>
      <c r="J30" s="28">
        <f t="shared" si="24"/>
        <v>2.2471910112359552</v>
      </c>
      <c r="K30" s="28">
        <f t="shared" ref="K30:N30" si="25">(K29/$O$18)*100</f>
        <v>0</v>
      </c>
      <c r="L30" s="28">
        <f t="shared" si="25"/>
        <v>0</v>
      </c>
      <c r="M30" s="28">
        <f t="shared" si="25"/>
        <v>0</v>
      </c>
      <c r="N30" s="28">
        <f t="shared" si="25"/>
        <v>0</v>
      </c>
      <c r="O30" s="13">
        <f t="shared" si="5"/>
        <v>99.999999999999986</v>
      </c>
    </row>
    <row r="31" spans="1:15" x14ac:dyDescent="0.25">
      <c r="A31" s="18" t="s">
        <v>107</v>
      </c>
      <c r="B31" s="30">
        <v>89</v>
      </c>
      <c r="C31" s="30">
        <v>1</v>
      </c>
      <c r="D31" s="30">
        <v>0</v>
      </c>
      <c r="E31" s="30">
        <v>0</v>
      </c>
      <c r="F31" s="30">
        <v>5</v>
      </c>
      <c r="G31" s="30">
        <v>2</v>
      </c>
      <c r="H31" s="30">
        <v>0</v>
      </c>
      <c r="I31" s="30">
        <v>1</v>
      </c>
      <c r="J31" s="30">
        <v>2</v>
      </c>
      <c r="K31" s="30">
        <v>0</v>
      </c>
      <c r="L31" s="30">
        <v>0</v>
      </c>
      <c r="M31" s="30">
        <v>0</v>
      </c>
      <c r="N31" s="30">
        <v>0</v>
      </c>
      <c r="O31" s="13">
        <f t="shared" si="5"/>
        <v>100</v>
      </c>
    </row>
    <row r="32" spans="1:15" x14ac:dyDescent="0.25">
      <c r="A32" s="18" t="s">
        <v>106</v>
      </c>
      <c r="B32" s="29">
        <v>85</v>
      </c>
      <c r="C32" s="29">
        <v>5</v>
      </c>
      <c r="D32" s="29"/>
      <c r="E32" s="29"/>
      <c r="F32" s="29">
        <v>3</v>
      </c>
      <c r="G32" s="29">
        <v>2</v>
      </c>
      <c r="H32" s="29"/>
      <c r="I32" s="29"/>
      <c r="J32" s="29">
        <v>5</v>
      </c>
      <c r="K32" s="29">
        <v>0</v>
      </c>
      <c r="L32" s="29">
        <v>0</v>
      </c>
      <c r="M32" s="29">
        <v>0</v>
      </c>
      <c r="N32" s="29">
        <v>0</v>
      </c>
      <c r="O32" s="13">
        <f t="shared" si="5"/>
        <v>100</v>
      </c>
    </row>
    <row r="33" spans="1:16" x14ac:dyDescent="0.25">
      <c r="A33" s="18" t="s">
        <v>105</v>
      </c>
      <c r="B33" s="30">
        <v>107</v>
      </c>
      <c r="C33" s="30">
        <v>26</v>
      </c>
      <c r="D33" s="30">
        <v>1</v>
      </c>
      <c r="E33" s="30">
        <v>2</v>
      </c>
      <c r="F33" s="30">
        <v>0</v>
      </c>
      <c r="G33" s="30">
        <v>0</v>
      </c>
      <c r="H33" s="30">
        <v>0</v>
      </c>
      <c r="I33" s="30">
        <v>0</v>
      </c>
      <c r="J33" s="30">
        <v>5</v>
      </c>
      <c r="K33" s="30">
        <v>0</v>
      </c>
      <c r="L33" s="30">
        <v>0</v>
      </c>
      <c r="M33" s="30">
        <v>0</v>
      </c>
      <c r="N33" s="30">
        <v>0</v>
      </c>
      <c r="O33" s="13">
        <f t="shared" si="5"/>
        <v>141</v>
      </c>
    </row>
    <row r="34" spans="1:16" x14ac:dyDescent="0.25">
      <c r="A34" s="18" t="s">
        <v>104</v>
      </c>
      <c r="B34" s="28">
        <f>(B33/$O$33)*100</f>
        <v>75.886524822695037</v>
      </c>
      <c r="C34" s="28">
        <f t="shared" ref="C34:N34" si="26">(C33/$O$33)*100</f>
        <v>18.439716312056735</v>
      </c>
      <c r="D34" s="28">
        <f t="shared" si="26"/>
        <v>0.70921985815602839</v>
      </c>
      <c r="E34" s="28">
        <f t="shared" si="26"/>
        <v>1.4184397163120568</v>
      </c>
      <c r="F34" s="28">
        <f t="shared" si="26"/>
        <v>0</v>
      </c>
      <c r="G34" s="28">
        <f t="shared" si="26"/>
        <v>0</v>
      </c>
      <c r="H34" s="28">
        <f t="shared" si="26"/>
        <v>0</v>
      </c>
      <c r="I34" s="28">
        <f t="shared" si="26"/>
        <v>0</v>
      </c>
      <c r="J34" s="28">
        <f t="shared" si="26"/>
        <v>3.5460992907801421</v>
      </c>
      <c r="K34" s="28">
        <f t="shared" si="26"/>
        <v>0</v>
      </c>
      <c r="L34" s="28">
        <f t="shared" si="26"/>
        <v>0</v>
      </c>
      <c r="M34" s="28">
        <f t="shared" si="26"/>
        <v>0</v>
      </c>
      <c r="N34" s="28">
        <f t="shared" si="26"/>
        <v>0</v>
      </c>
      <c r="O34" s="13">
        <f t="shared" si="5"/>
        <v>100</v>
      </c>
    </row>
    <row r="35" spans="1:16" x14ac:dyDescent="0.25">
      <c r="A35" s="18" t="s">
        <v>103</v>
      </c>
      <c r="B35" s="30">
        <v>79</v>
      </c>
      <c r="C35" s="30">
        <v>46</v>
      </c>
      <c r="D35" s="30">
        <v>0</v>
      </c>
      <c r="E35" s="30">
        <v>1</v>
      </c>
      <c r="F35" s="30">
        <v>0</v>
      </c>
      <c r="G35" s="30">
        <v>0</v>
      </c>
      <c r="H35" s="30">
        <v>0</v>
      </c>
      <c r="I35" s="30">
        <v>0</v>
      </c>
      <c r="J35" s="30">
        <v>4</v>
      </c>
      <c r="K35" s="30">
        <v>0</v>
      </c>
      <c r="L35" s="30">
        <v>0</v>
      </c>
      <c r="M35" s="30">
        <v>0</v>
      </c>
      <c r="N35" s="30">
        <v>0</v>
      </c>
      <c r="O35" s="13">
        <f t="shared" si="5"/>
        <v>130</v>
      </c>
    </row>
    <row r="36" spans="1:16" x14ac:dyDescent="0.25">
      <c r="A36" s="18" t="s">
        <v>102</v>
      </c>
      <c r="B36" s="28">
        <f>(B35/$O$35)*100</f>
        <v>60.769230769230766</v>
      </c>
      <c r="C36" s="28">
        <f t="shared" ref="C36:N36" si="27">(C35/$O$35)*100</f>
        <v>35.384615384615387</v>
      </c>
      <c r="D36" s="28">
        <f t="shared" si="27"/>
        <v>0</v>
      </c>
      <c r="E36" s="28">
        <f t="shared" si="27"/>
        <v>0.76923076923076927</v>
      </c>
      <c r="F36" s="28">
        <f t="shared" si="27"/>
        <v>0</v>
      </c>
      <c r="G36" s="28">
        <f t="shared" si="27"/>
        <v>0</v>
      </c>
      <c r="H36" s="28">
        <f t="shared" si="27"/>
        <v>0</v>
      </c>
      <c r="I36" s="28">
        <f t="shared" si="27"/>
        <v>0</v>
      </c>
      <c r="J36" s="28">
        <f t="shared" si="27"/>
        <v>3.0769230769230771</v>
      </c>
      <c r="K36" s="28">
        <f t="shared" si="27"/>
        <v>0</v>
      </c>
      <c r="L36" s="28">
        <f t="shared" si="27"/>
        <v>0</v>
      </c>
      <c r="M36" s="28">
        <f t="shared" si="27"/>
        <v>0</v>
      </c>
      <c r="N36" s="28">
        <f t="shared" si="27"/>
        <v>0</v>
      </c>
      <c r="O36" s="13">
        <f t="shared" si="5"/>
        <v>100.00000000000001</v>
      </c>
    </row>
    <row r="37" spans="1:16" x14ac:dyDescent="0.25">
      <c r="A37" s="18" t="s">
        <v>101</v>
      </c>
      <c r="B37" s="30">
        <v>86</v>
      </c>
      <c r="C37" s="30">
        <v>42</v>
      </c>
      <c r="D37" s="30">
        <v>0</v>
      </c>
      <c r="E37" s="30">
        <v>1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1</v>
      </c>
      <c r="O37" s="13">
        <f t="shared" si="5"/>
        <v>130</v>
      </c>
      <c r="P37" s="9" t="s">
        <v>41</v>
      </c>
    </row>
    <row r="38" spans="1:16" x14ac:dyDescent="0.25">
      <c r="A38" s="18" t="s">
        <v>100</v>
      </c>
      <c r="B38" s="28">
        <f>(B37/$O$37)*100</f>
        <v>66.153846153846146</v>
      </c>
      <c r="C38" s="28">
        <f t="shared" ref="C38:M38" si="28">(C37/$O$37)*100</f>
        <v>32.307692307692307</v>
      </c>
      <c r="D38" s="28">
        <f t="shared" si="28"/>
        <v>0</v>
      </c>
      <c r="E38" s="28">
        <f t="shared" si="28"/>
        <v>0.76923076923076927</v>
      </c>
      <c r="F38" s="28">
        <f t="shared" si="28"/>
        <v>0</v>
      </c>
      <c r="G38" s="28">
        <f t="shared" si="28"/>
        <v>0</v>
      </c>
      <c r="H38" s="28">
        <f t="shared" si="28"/>
        <v>0</v>
      </c>
      <c r="I38" s="28">
        <f t="shared" si="28"/>
        <v>0</v>
      </c>
      <c r="J38" s="28">
        <f t="shared" si="28"/>
        <v>0</v>
      </c>
      <c r="K38" s="28">
        <f t="shared" si="28"/>
        <v>0</v>
      </c>
      <c r="L38" s="28">
        <f t="shared" si="28"/>
        <v>0</v>
      </c>
      <c r="M38" s="28">
        <f t="shared" si="28"/>
        <v>0</v>
      </c>
      <c r="N38" s="28">
        <v>1</v>
      </c>
      <c r="O38" s="13">
        <f t="shared" si="5"/>
        <v>100.23076923076923</v>
      </c>
    </row>
    <row r="39" spans="1:16" x14ac:dyDescent="0.25">
      <c r="A39" s="18" t="s">
        <v>99</v>
      </c>
      <c r="B39" s="30">
        <v>84</v>
      </c>
      <c r="C39" s="30">
        <v>32</v>
      </c>
      <c r="D39" s="30">
        <v>0</v>
      </c>
      <c r="E39" s="30">
        <v>3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13">
        <f t="shared" si="5"/>
        <v>119</v>
      </c>
    </row>
    <row r="40" spans="1:16" x14ac:dyDescent="0.25">
      <c r="A40" s="18" t="s">
        <v>98</v>
      </c>
      <c r="B40" s="28">
        <f>(B39/$O$39)*100</f>
        <v>70.588235294117652</v>
      </c>
      <c r="C40" s="28">
        <f t="shared" ref="C40:N40" si="29">(C39/$O$39)*100</f>
        <v>26.890756302521009</v>
      </c>
      <c r="D40" s="28">
        <f t="shared" si="29"/>
        <v>0</v>
      </c>
      <c r="E40" s="28">
        <f t="shared" si="29"/>
        <v>2.5210084033613445</v>
      </c>
      <c r="F40" s="28">
        <f t="shared" si="29"/>
        <v>0</v>
      </c>
      <c r="G40" s="28">
        <f t="shared" si="29"/>
        <v>0</v>
      </c>
      <c r="H40" s="28">
        <f t="shared" si="29"/>
        <v>0</v>
      </c>
      <c r="I40" s="28">
        <f t="shared" si="29"/>
        <v>0</v>
      </c>
      <c r="J40" s="28">
        <f t="shared" si="29"/>
        <v>0</v>
      </c>
      <c r="K40" s="28">
        <f t="shared" si="29"/>
        <v>0</v>
      </c>
      <c r="L40" s="28">
        <f t="shared" si="29"/>
        <v>0</v>
      </c>
      <c r="M40" s="28">
        <f t="shared" si="29"/>
        <v>0</v>
      </c>
      <c r="N40" s="28">
        <f t="shared" si="29"/>
        <v>0</v>
      </c>
      <c r="O40" s="13">
        <f t="shared" si="5"/>
        <v>100.00000000000001</v>
      </c>
    </row>
    <row r="41" spans="1:16" x14ac:dyDescent="0.25">
      <c r="A41" s="18" t="s">
        <v>91</v>
      </c>
      <c r="B41" s="30">
        <v>121</v>
      </c>
      <c r="C41" s="30">
        <v>15</v>
      </c>
      <c r="D41" s="30">
        <v>0</v>
      </c>
      <c r="E41" s="30">
        <v>0</v>
      </c>
      <c r="F41" s="30">
        <v>0</v>
      </c>
      <c r="G41" s="30">
        <v>1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13">
        <f t="shared" si="5"/>
        <v>137</v>
      </c>
    </row>
    <row r="42" spans="1:16" x14ac:dyDescent="0.25">
      <c r="A42" s="18" t="s">
        <v>90</v>
      </c>
      <c r="B42" s="28">
        <f>(B41/$O$41)*100</f>
        <v>88.321167883211686</v>
      </c>
      <c r="C42" s="28">
        <f t="shared" ref="C42:N42" si="30">(C41/$O$41)*100</f>
        <v>10.948905109489052</v>
      </c>
      <c r="D42" s="28">
        <f t="shared" si="30"/>
        <v>0</v>
      </c>
      <c r="E42" s="28">
        <f t="shared" si="30"/>
        <v>0</v>
      </c>
      <c r="F42" s="28">
        <f t="shared" si="30"/>
        <v>0</v>
      </c>
      <c r="G42" s="28">
        <f t="shared" si="30"/>
        <v>0.72992700729927007</v>
      </c>
      <c r="H42" s="28">
        <f t="shared" si="30"/>
        <v>0</v>
      </c>
      <c r="I42" s="28">
        <f t="shared" si="30"/>
        <v>0</v>
      </c>
      <c r="J42" s="28">
        <f t="shared" si="30"/>
        <v>0</v>
      </c>
      <c r="K42" s="28">
        <f t="shared" si="30"/>
        <v>0</v>
      </c>
      <c r="L42" s="28">
        <f t="shared" si="30"/>
        <v>0</v>
      </c>
      <c r="M42" s="28">
        <f t="shared" si="30"/>
        <v>0</v>
      </c>
      <c r="N42" s="28">
        <f t="shared" si="30"/>
        <v>0</v>
      </c>
      <c r="O42" s="18">
        <f t="shared" ref="O42:O44" si="31">SUM(B42:N42)</f>
        <v>100</v>
      </c>
    </row>
    <row r="43" spans="1:16" x14ac:dyDescent="0.25">
      <c r="A43" s="18" t="s">
        <v>88</v>
      </c>
      <c r="B43" s="30">
        <v>90</v>
      </c>
      <c r="C43" s="30">
        <v>5</v>
      </c>
      <c r="D43" s="30">
        <v>0</v>
      </c>
      <c r="E43" s="30">
        <v>3</v>
      </c>
      <c r="F43" s="30"/>
      <c r="G43" s="30"/>
      <c r="H43" s="30"/>
      <c r="I43" s="30"/>
      <c r="J43" s="30"/>
      <c r="K43" s="30"/>
      <c r="L43" s="30"/>
      <c r="M43" s="30"/>
      <c r="N43" s="30">
        <v>2</v>
      </c>
      <c r="O43" s="18">
        <f t="shared" si="31"/>
        <v>100</v>
      </c>
      <c r="P43" s="9" t="s">
        <v>57</v>
      </c>
    </row>
    <row r="44" spans="1:16" x14ac:dyDescent="0.25">
      <c r="A44" s="18" t="s">
        <v>89</v>
      </c>
      <c r="B44" s="28">
        <f t="shared" ref="B44:M44" si="32">(B43/$O$43)*100</f>
        <v>90</v>
      </c>
      <c r="C44" s="28">
        <f t="shared" si="32"/>
        <v>5</v>
      </c>
      <c r="D44" s="28">
        <f t="shared" si="32"/>
        <v>0</v>
      </c>
      <c r="E44" s="28">
        <f t="shared" si="32"/>
        <v>3</v>
      </c>
      <c r="F44" s="28">
        <f t="shared" si="32"/>
        <v>0</v>
      </c>
      <c r="G44" s="28">
        <f t="shared" si="32"/>
        <v>0</v>
      </c>
      <c r="H44" s="28">
        <f t="shared" si="32"/>
        <v>0</v>
      </c>
      <c r="I44" s="28">
        <f t="shared" si="32"/>
        <v>0</v>
      </c>
      <c r="J44" s="28">
        <f t="shared" si="32"/>
        <v>0</v>
      </c>
      <c r="K44" s="28">
        <f t="shared" si="32"/>
        <v>0</v>
      </c>
      <c r="L44" s="28">
        <f t="shared" si="32"/>
        <v>0</v>
      </c>
      <c r="M44" s="28">
        <f t="shared" si="32"/>
        <v>0</v>
      </c>
      <c r="N44" s="28">
        <v>2</v>
      </c>
      <c r="O44" s="18">
        <f t="shared" si="31"/>
        <v>100</v>
      </c>
    </row>
    <row r="45" spans="1:16" x14ac:dyDescent="0.25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5"/>
    </row>
    <row r="46" spans="1:16" x14ac:dyDescent="0.25">
      <c r="A46" s="15" t="s">
        <v>115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16">
        <f t="shared" ref="O46:O60" si="33">SUM(B46:J46)</f>
        <v>0</v>
      </c>
    </row>
    <row r="47" spans="1:16" x14ac:dyDescent="0.25">
      <c r="A47" s="18" t="s">
        <v>94</v>
      </c>
      <c r="B47" s="31">
        <v>91</v>
      </c>
      <c r="C47" s="31">
        <v>3</v>
      </c>
      <c r="D47" s="31">
        <v>0</v>
      </c>
      <c r="E47" s="31">
        <v>3</v>
      </c>
      <c r="F47" s="31">
        <v>4</v>
      </c>
      <c r="G47" s="31">
        <v>0</v>
      </c>
      <c r="H47" s="31">
        <v>0</v>
      </c>
      <c r="I47" s="31">
        <v>0</v>
      </c>
      <c r="J47" s="31">
        <v>1</v>
      </c>
      <c r="K47" s="31">
        <v>0</v>
      </c>
      <c r="L47" s="31">
        <v>0</v>
      </c>
      <c r="M47" s="31">
        <v>0</v>
      </c>
      <c r="N47" s="31">
        <v>0</v>
      </c>
      <c r="O47" s="18">
        <f>SUM(B47:N47)</f>
        <v>102</v>
      </c>
    </row>
    <row r="48" spans="1:16" x14ac:dyDescent="0.25">
      <c r="A48" s="18" t="s">
        <v>95</v>
      </c>
      <c r="B48" s="28">
        <f>(B47/$O$47)*100</f>
        <v>89.215686274509807</v>
      </c>
      <c r="C48" s="28">
        <f t="shared" ref="C48:N48" si="34">(C47/$O$47)*100</f>
        <v>2.9411764705882351</v>
      </c>
      <c r="D48" s="28">
        <f t="shared" si="34"/>
        <v>0</v>
      </c>
      <c r="E48" s="28">
        <f t="shared" si="34"/>
        <v>2.9411764705882351</v>
      </c>
      <c r="F48" s="28">
        <f t="shared" si="34"/>
        <v>3.9215686274509802</v>
      </c>
      <c r="G48" s="28">
        <f t="shared" si="34"/>
        <v>0</v>
      </c>
      <c r="H48" s="28">
        <f t="shared" si="34"/>
        <v>0</v>
      </c>
      <c r="I48" s="28">
        <f t="shared" si="34"/>
        <v>0</v>
      </c>
      <c r="J48" s="28">
        <f t="shared" si="34"/>
        <v>0.98039215686274506</v>
      </c>
      <c r="K48" s="28">
        <f t="shared" si="34"/>
        <v>0</v>
      </c>
      <c r="L48" s="28">
        <f t="shared" si="34"/>
        <v>0</v>
      </c>
      <c r="M48" s="28">
        <f t="shared" si="34"/>
        <v>0</v>
      </c>
      <c r="N48" s="28">
        <f t="shared" si="34"/>
        <v>0</v>
      </c>
      <c r="O48" s="18">
        <f t="shared" si="33"/>
        <v>100</v>
      </c>
    </row>
    <row r="49" spans="1:16" x14ac:dyDescent="0.25">
      <c r="A49" s="18" t="s">
        <v>96</v>
      </c>
      <c r="B49" s="31">
        <v>98</v>
      </c>
      <c r="C49" s="31">
        <v>40</v>
      </c>
      <c r="D49" s="31">
        <v>0</v>
      </c>
      <c r="E49" s="31">
        <v>3</v>
      </c>
      <c r="F49" s="31">
        <v>2</v>
      </c>
      <c r="G49" s="31">
        <v>1</v>
      </c>
      <c r="H49" s="31">
        <v>0</v>
      </c>
      <c r="I49" s="31">
        <v>0</v>
      </c>
      <c r="J49" s="31">
        <v>1</v>
      </c>
      <c r="K49" s="31">
        <v>0</v>
      </c>
      <c r="L49" s="31">
        <v>0</v>
      </c>
      <c r="M49" s="31">
        <v>0</v>
      </c>
      <c r="N49" s="31">
        <v>0</v>
      </c>
      <c r="O49" s="18">
        <f t="shared" si="33"/>
        <v>145</v>
      </c>
    </row>
    <row r="50" spans="1:16" x14ac:dyDescent="0.25">
      <c r="A50" s="18" t="s">
        <v>97</v>
      </c>
      <c r="B50" s="28">
        <f>(B49/$O$49)*100</f>
        <v>67.58620689655173</v>
      </c>
      <c r="C50" s="28">
        <f t="shared" ref="C50:N50" si="35">(C49/$O$49)*100</f>
        <v>27.586206896551722</v>
      </c>
      <c r="D50" s="28">
        <f t="shared" si="35"/>
        <v>0</v>
      </c>
      <c r="E50" s="28">
        <f t="shared" si="35"/>
        <v>2.0689655172413794</v>
      </c>
      <c r="F50" s="28">
        <f t="shared" si="35"/>
        <v>1.3793103448275863</v>
      </c>
      <c r="G50" s="28">
        <f t="shared" si="35"/>
        <v>0.68965517241379315</v>
      </c>
      <c r="H50" s="28">
        <f t="shared" si="35"/>
        <v>0</v>
      </c>
      <c r="I50" s="28">
        <f t="shared" si="35"/>
        <v>0</v>
      </c>
      <c r="J50" s="28">
        <f t="shared" si="35"/>
        <v>0.68965517241379315</v>
      </c>
      <c r="K50" s="28">
        <f t="shared" si="35"/>
        <v>0</v>
      </c>
      <c r="L50" s="28">
        <f t="shared" si="35"/>
        <v>0</v>
      </c>
      <c r="M50" s="28">
        <f t="shared" si="35"/>
        <v>0</v>
      </c>
      <c r="N50" s="28">
        <f t="shared" si="35"/>
        <v>0</v>
      </c>
      <c r="O50" s="18"/>
    </row>
    <row r="51" spans="1:16" x14ac:dyDescent="0.25">
      <c r="A51" s="18" t="s">
        <v>93</v>
      </c>
      <c r="B51" s="31">
        <v>106</v>
      </c>
      <c r="C51" s="31">
        <v>27</v>
      </c>
      <c r="D51" s="31">
        <v>0</v>
      </c>
      <c r="E51" s="31">
        <v>3</v>
      </c>
      <c r="F51" s="31">
        <v>0</v>
      </c>
      <c r="G51" s="31">
        <v>1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1</v>
      </c>
      <c r="O51" s="18">
        <f t="shared" si="33"/>
        <v>137</v>
      </c>
      <c r="P51" s="9" t="s">
        <v>58</v>
      </c>
    </row>
    <row r="52" spans="1:16" x14ac:dyDescent="0.25">
      <c r="A52" s="18" t="s">
        <v>92</v>
      </c>
      <c r="B52" s="28">
        <f>(B51/$O$51)*100</f>
        <v>77.372262773722639</v>
      </c>
      <c r="C52" s="28">
        <f t="shared" ref="C52:N52" si="36">(C51/$O$51)*100</f>
        <v>19.708029197080293</v>
      </c>
      <c r="D52" s="28">
        <f t="shared" si="36"/>
        <v>0</v>
      </c>
      <c r="E52" s="28">
        <f t="shared" si="36"/>
        <v>2.1897810218978102</v>
      </c>
      <c r="F52" s="28">
        <f t="shared" si="36"/>
        <v>0</v>
      </c>
      <c r="G52" s="28">
        <f t="shared" si="36"/>
        <v>0.72992700729927007</v>
      </c>
      <c r="H52" s="28">
        <f t="shared" si="36"/>
        <v>0</v>
      </c>
      <c r="I52" s="28">
        <f t="shared" si="36"/>
        <v>0</v>
      </c>
      <c r="J52" s="28">
        <f t="shared" si="36"/>
        <v>0</v>
      </c>
      <c r="K52" s="28">
        <f t="shared" si="36"/>
        <v>0</v>
      </c>
      <c r="L52" s="28">
        <f t="shared" si="36"/>
        <v>0</v>
      </c>
      <c r="M52" s="28">
        <f t="shared" si="36"/>
        <v>0</v>
      </c>
      <c r="N52" s="28">
        <f t="shared" si="36"/>
        <v>0.72992700729927007</v>
      </c>
      <c r="O52" s="18">
        <f t="shared" si="33"/>
        <v>100.00000000000001</v>
      </c>
    </row>
    <row r="53" spans="1:16" x14ac:dyDescent="0.25">
      <c r="A53" s="19" t="s">
        <v>5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18">
        <f t="shared" si="33"/>
        <v>0</v>
      </c>
    </row>
    <row r="54" spans="1:16" x14ac:dyDescent="0.25">
      <c r="A54" s="18" t="s">
        <v>85</v>
      </c>
      <c r="B54" s="31">
        <v>89</v>
      </c>
      <c r="C54" s="31">
        <v>8</v>
      </c>
      <c r="D54" s="31">
        <v>2</v>
      </c>
      <c r="E54" s="31">
        <v>2</v>
      </c>
      <c r="F54" s="31">
        <v>3</v>
      </c>
      <c r="G54" s="31">
        <v>4</v>
      </c>
      <c r="H54" s="31">
        <v>0</v>
      </c>
      <c r="I54" s="31">
        <v>1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18">
        <f>SUM(B54:N54)</f>
        <v>109</v>
      </c>
    </row>
    <row r="55" spans="1:16" x14ac:dyDescent="0.25">
      <c r="A55" s="18" t="s">
        <v>86</v>
      </c>
      <c r="B55" s="20">
        <f>B54/$O$54*100</f>
        <v>81.651376146788991</v>
      </c>
      <c r="C55" s="20">
        <f t="shared" ref="C55:N55" si="37">C54/$O$54*100</f>
        <v>7.3394495412844041</v>
      </c>
      <c r="D55" s="20">
        <f t="shared" si="37"/>
        <v>1.834862385321101</v>
      </c>
      <c r="E55" s="20">
        <f t="shared" si="37"/>
        <v>1.834862385321101</v>
      </c>
      <c r="F55" s="20">
        <f t="shared" si="37"/>
        <v>2.7522935779816518</v>
      </c>
      <c r="G55" s="20">
        <f t="shared" si="37"/>
        <v>3.669724770642202</v>
      </c>
      <c r="H55" s="20">
        <f t="shared" si="37"/>
        <v>0</v>
      </c>
      <c r="I55" s="20">
        <f t="shared" si="37"/>
        <v>0.91743119266055051</v>
      </c>
      <c r="J55" s="20">
        <f t="shared" si="37"/>
        <v>0</v>
      </c>
      <c r="K55" s="20">
        <f t="shared" si="37"/>
        <v>0</v>
      </c>
      <c r="L55" s="20">
        <f t="shared" si="37"/>
        <v>0</v>
      </c>
      <c r="M55" s="20">
        <f t="shared" si="37"/>
        <v>0</v>
      </c>
      <c r="N55" s="20">
        <f t="shared" si="37"/>
        <v>0</v>
      </c>
      <c r="O55" s="18">
        <f t="shared" si="33"/>
        <v>100</v>
      </c>
    </row>
    <row r="56" spans="1:16" x14ac:dyDescent="0.25">
      <c r="A56" s="18" t="s">
        <v>84</v>
      </c>
      <c r="B56" s="31">
        <v>80</v>
      </c>
      <c r="C56" s="31">
        <v>38</v>
      </c>
      <c r="D56" s="31">
        <v>28</v>
      </c>
      <c r="E56" s="31">
        <v>0</v>
      </c>
      <c r="F56" s="31">
        <v>0</v>
      </c>
      <c r="G56" s="31"/>
      <c r="H56" s="31">
        <v>1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18">
        <f t="shared" si="33"/>
        <v>147</v>
      </c>
    </row>
    <row r="57" spans="1:16" x14ac:dyDescent="0.25">
      <c r="A57" s="18" t="s">
        <v>87</v>
      </c>
      <c r="B57" s="20">
        <f>B56/$O$56*100</f>
        <v>54.421768707482997</v>
      </c>
      <c r="C57" s="20">
        <f t="shared" ref="C57:N57" si="38">C56/$O$56*100</f>
        <v>25.850340136054424</v>
      </c>
      <c r="D57" s="20">
        <f t="shared" si="38"/>
        <v>19.047619047619047</v>
      </c>
      <c r="E57" s="20">
        <f t="shared" si="38"/>
        <v>0</v>
      </c>
      <c r="F57" s="20">
        <f t="shared" si="38"/>
        <v>0</v>
      </c>
      <c r="G57" s="20">
        <f t="shared" si="38"/>
        <v>0</v>
      </c>
      <c r="H57" s="20">
        <f t="shared" si="38"/>
        <v>0.68027210884353739</v>
      </c>
      <c r="I57" s="20">
        <f t="shared" si="38"/>
        <v>0</v>
      </c>
      <c r="J57" s="20">
        <f t="shared" si="38"/>
        <v>0</v>
      </c>
      <c r="K57" s="20">
        <f t="shared" si="38"/>
        <v>0</v>
      </c>
      <c r="L57" s="20">
        <f t="shared" si="38"/>
        <v>0</v>
      </c>
      <c r="M57" s="20">
        <f t="shared" si="38"/>
        <v>0</v>
      </c>
      <c r="N57" s="20">
        <f t="shared" si="38"/>
        <v>0</v>
      </c>
      <c r="O57" s="18">
        <f t="shared" si="33"/>
        <v>100.00000000000001</v>
      </c>
    </row>
    <row r="58" spans="1:1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5">
        <f t="shared" si="33"/>
        <v>0</v>
      </c>
    </row>
    <row r="59" spans="1:16" x14ac:dyDescent="0.25">
      <c r="A59" s="15" t="s">
        <v>116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16">
        <f t="shared" si="33"/>
        <v>0</v>
      </c>
    </row>
    <row r="60" spans="1:16" x14ac:dyDescent="0.25">
      <c r="A60" s="18" t="s">
        <v>62</v>
      </c>
      <c r="B60" s="18">
        <v>85</v>
      </c>
      <c r="C60" s="18">
        <v>10</v>
      </c>
      <c r="D60" s="18"/>
      <c r="E60" s="18">
        <v>0.5</v>
      </c>
      <c r="F60" s="18" t="s">
        <v>63</v>
      </c>
      <c r="G60" s="18"/>
      <c r="H60" s="18"/>
      <c r="I60" s="18"/>
      <c r="J60" s="18">
        <v>5</v>
      </c>
      <c r="K60" s="18"/>
      <c r="L60" s="18"/>
      <c r="M60" s="18"/>
      <c r="N60" s="18"/>
      <c r="O60" s="18">
        <f t="shared" si="33"/>
        <v>100.5</v>
      </c>
    </row>
    <row r="61" spans="1:16" x14ac:dyDescent="0.25">
      <c r="A61" s="18" t="s">
        <v>55</v>
      </c>
      <c r="B61" s="30">
        <v>100</v>
      </c>
      <c r="C61" s="30"/>
      <c r="D61" s="30"/>
      <c r="E61" s="30">
        <v>1</v>
      </c>
      <c r="F61" s="30">
        <v>2</v>
      </c>
      <c r="G61" s="30">
        <v>2</v>
      </c>
      <c r="H61" s="30">
        <v>2</v>
      </c>
      <c r="I61" s="30"/>
      <c r="J61" s="30"/>
      <c r="K61" s="30"/>
      <c r="L61" s="30"/>
      <c r="M61" s="30"/>
      <c r="N61" s="30">
        <v>2</v>
      </c>
      <c r="O61" s="18">
        <f>SUM(B61:N61)</f>
        <v>109</v>
      </c>
    </row>
    <row r="62" spans="1:16" x14ac:dyDescent="0.25">
      <c r="A62" s="18" t="s">
        <v>64</v>
      </c>
      <c r="B62" s="36">
        <f>B61/$O$61*100</f>
        <v>91.743119266055047</v>
      </c>
      <c r="C62" s="36">
        <f t="shared" ref="C62:N62" si="39">C61/$O$61*100</f>
        <v>0</v>
      </c>
      <c r="D62" s="36">
        <f t="shared" si="39"/>
        <v>0</v>
      </c>
      <c r="E62" s="36">
        <f t="shared" si="39"/>
        <v>0.91743119266055051</v>
      </c>
      <c r="F62" s="36">
        <f t="shared" si="39"/>
        <v>1.834862385321101</v>
      </c>
      <c r="G62" s="36">
        <f t="shared" si="39"/>
        <v>1.834862385321101</v>
      </c>
      <c r="H62" s="36">
        <f t="shared" si="39"/>
        <v>1.834862385321101</v>
      </c>
      <c r="I62" s="36">
        <f t="shared" si="39"/>
        <v>0</v>
      </c>
      <c r="J62" s="36">
        <f t="shared" si="39"/>
        <v>0</v>
      </c>
      <c r="K62" s="36">
        <f t="shared" si="39"/>
        <v>0</v>
      </c>
      <c r="L62" s="36">
        <f t="shared" si="39"/>
        <v>0</v>
      </c>
      <c r="M62" s="36">
        <f t="shared" si="39"/>
        <v>0</v>
      </c>
      <c r="N62" s="36">
        <f t="shared" si="39"/>
        <v>1.834862385321101</v>
      </c>
      <c r="O62" s="18">
        <f t="shared" ref="O62:O82" si="40">SUM(B62:N62)</f>
        <v>100</v>
      </c>
      <c r="P62" s="9" t="s">
        <v>61</v>
      </c>
    </row>
    <row r="63" spans="1:16" x14ac:dyDescent="0.25">
      <c r="A63" s="18" t="s">
        <v>47</v>
      </c>
      <c r="B63" s="30">
        <v>100</v>
      </c>
      <c r="C63" s="30">
        <v>5</v>
      </c>
      <c r="D63" s="30"/>
      <c r="E63" s="30">
        <v>1</v>
      </c>
      <c r="F63" s="30">
        <v>5</v>
      </c>
      <c r="G63" s="30"/>
      <c r="H63" s="30"/>
      <c r="I63" s="30"/>
      <c r="J63" s="30"/>
      <c r="K63" s="30"/>
      <c r="L63" s="30"/>
      <c r="M63" s="30"/>
      <c r="N63" s="30">
        <v>1</v>
      </c>
      <c r="O63" s="18">
        <f t="shared" si="40"/>
        <v>112</v>
      </c>
      <c r="P63" s="9" t="s">
        <v>59</v>
      </c>
    </row>
    <row r="64" spans="1:16" x14ac:dyDescent="0.25">
      <c r="A64" s="18" t="s">
        <v>65</v>
      </c>
      <c r="B64" s="36">
        <f>B63/$O$63*100</f>
        <v>89.285714285714292</v>
      </c>
      <c r="C64" s="36">
        <f t="shared" ref="C64:N64" si="41">C63/$O$63*100</f>
        <v>4.4642857142857144</v>
      </c>
      <c r="D64" s="36">
        <f t="shared" si="41"/>
        <v>0</v>
      </c>
      <c r="E64" s="36">
        <f t="shared" si="41"/>
        <v>0.89285714285714279</v>
      </c>
      <c r="F64" s="36">
        <f t="shared" si="41"/>
        <v>4.4642857142857144</v>
      </c>
      <c r="G64" s="36">
        <f t="shared" si="41"/>
        <v>0</v>
      </c>
      <c r="H64" s="36">
        <f t="shared" si="41"/>
        <v>0</v>
      </c>
      <c r="I64" s="36">
        <f t="shared" si="41"/>
        <v>0</v>
      </c>
      <c r="J64" s="36">
        <f t="shared" si="41"/>
        <v>0</v>
      </c>
      <c r="K64" s="36">
        <f t="shared" si="41"/>
        <v>0</v>
      </c>
      <c r="L64" s="36">
        <f t="shared" si="41"/>
        <v>0</v>
      </c>
      <c r="M64" s="36">
        <f t="shared" si="41"/>
        <v>0</v>
      </c>
      <c r="N64" s="36">
        <f t="shared" si="41"/>
        <v>0.89285714285714279</v>
      </c>
      <c r="O64" s="18">
        <f t="shared" si="40"/>
        <v>99.999999999999986</v>
      </c>
    </row>
    <row r="65" spans="1:16" x14ac:dyDescent="0.25">
      <c r="A65" s="18" t="s">
        <v>54</v>
      </c>
      <c r="B65" s="30">
        <v>100</v>
      </c>
      <c r="C65" s="30">
        <v>3</v>
      </c>
      <c r="D65" s="30"/>
      <c r="E65" s="30">
        <v>1</v>
      </c>
      <c r="F65" s="30">
        <v>6</v>
      </c>
      <c r="G65" s="30"/>
      <c r="H65" s="30">
        <v>2</v>
      </c>
      <c r="I65" s="30"/>
      <c r="J65" s="30"/>
      <c r="K65" s="30"/>
      <c r="L65" s="30"/>
      <c r="M65" s="30"/>
      <c r="N65" s="30">
        <v>1</v>
      </c>
      <c r="O65" s="18">
        <f t="shared" si="40"/>
        <v>113</v>
      </c>
      <c r="P65" s="9" t="s">
        <v>60</v>
      </c>
    </row>
    <row r="66" spans="1:16" x14ac:dyDescent="0.25">
      <c r="A66" s="18" t="s">
        <v>66</v>
      </c>
      <c r="B66" s="36">
        <f>B65/$O$65*100</f>
        <v>88.495575221238937</v>
      </c>
      <c r="C66" s="36">
        <f t="shared" ref="C66:N66" si="42">C65/$O$65*100</f>
        <v>2.6548672566371683</v>
      </c>
      <c r="D66" s="36">
        <f t="shared" si="42"/>
        <v>0</v>
      </c>
      <c r="E66" s="36">
        <f t="shared" si="42"/>
        <v>0.88495575221238942</v>
      </c>
      <c r="F66" s="36">
        <f t="shared" si="42"/>
        <v>5.3097345132743365</v>
      </c>
      <c r="G66" s="36">
        <f t="shared" si="42"/>
        <v>0</v>
      </c>
      <c r="H66" s="36">
        <f t="shared" si="42"/>
        <v>1.7699115044247788</v>
      </c>
      <c r="I66" s="36">
        <f t="shared" si="42"/>
        <v>0</v>
      </c>
      <c r="J66" s="36">
        <f t="shared" si="42"/>
        <v>0</v>
      </c>
      <c r="K66" s="36">
        <f t="shared" si="42"/>
        <v>0</v>
      </c>
      <c r="L66" s="36">
        <f t="shared" si="42"/>
        <v>0</v>
      </c>
      <c r="M66" s="36">
        <f t="shared" si="42"/>
        <v>0</v>
      </c>
      <c r="N66" s="36">
        <f t="shared" si="42"/>
        <v>0.88495575221238942</v>
      </c>
      <c r="O66" s="18">
        <f t="shared" si="40"/>
        <v>100.00000000000001</v>
      </c>
    </row>
    <row r="67" spans="1:16" x14ac:dyDescent="0.25">
      <c r="A67" s="18" t="s">
        <v>50</v>
      </c>
      <c r="B67" s="30">
        <v>102</v>
      </c>
      <c r="C67" s="30">
        <v>2</v>
      </c>
      <c r="D67" s="30"/>
      <c r="E67" s="30"/>
      <c r="F67" s="30">
        <v>3</v>
      </c>
      <c r="G67" s="30"/>
      <c r="H67" s="30">
        <v>2</v>
      </c>
      <c r="I67" s="30"/>
      <c r="J67" s="30"/>
      <c r="K67" s="30"/>
      <c r="L67" s="30"/>
      <c r="M67" s="30"/>
      <c r="N67" s="30"/>
      <c r="O67" s="18">
        <f t="shared" si="40"/>
        <v>109</v>
      </c>
    </row>
    <row r="68" spans="1:16" x14ac:dyDescent="0.25">
      <c r="A68" s="18" t="s">
        <v>67</v>
      </c>
      <c r="B68" s="36">
        <f>B67/$O$67*100</f>
        <v>93.577981651376149</v>
      </c>
      <c r="C68" s="36">
        <f t="shared" ref="C68:N68" si="43">C67/$O$67*100</f>
        <v>1.834862385321101</v>
      </c>
      <c r="D68" s="36">
        <f t="shared" si="43"/>
        <v>0</v>
      </c>
      <c r="E68" s="36">
        <f t="shared" si="43"/>
        <v>0</v>
      </c>
      <c r="F68" s="36">
        <f t="shared" si="43"/>
        <v>2.7522935779816518</v>
      </c>
      <c r="G68" s="36">
        <f t="shared" si="43"/>
        <v>0</v>
      </c>
      <c r="H68" s="36">
        <f t="shared" si="43"/>
        <v>1.834862385321101</v>
      </c>
      <c r="I68" s="36">
        <f t="shared" si="43"/>
        <v>0</v>
      </c>
      <c r="J68" s="36">
        <f t="shared" si="43"/>
        <v>0</v>
      </c>
      <c r="K68" s="36">
        <f t="shared" si="43"/>
        <v>0</v>
      </c>
      <c r="L68" s="36">
        <f t="shared" si="43"/>
        <v>0</v>
      </c>
      <c r="M68" s="36">
        <f t="shared" si="43"/>
        <v>0</v>
      </c>
      <c r="N68" s="36">
        <f t="shared" si="43"/>
        <v>0</v>
      </c>
      <c r="O68" s="18">
        <f t="shared" si="40"/>
        <v>100</v>
      </c>
    </row>
    <row r="69" spans="1:16" x14ac:dyDescent="0.25">
      <c r="A69" s="18" t="s">
        <v>48</v>
      </c>
      <c r="B69" s="30">
        <v>105</v>
      </c>
      <c r="C69" s="30">
        <v>5</v>
      </c>
      <c r="D69" s="30"/>
      <c r="E69" s="30"/>
      <c r="F69" s="30"/>
      <c r="G69" s="30"/>
      <c r="H69" s="30"/>
      <c r="I69" s="30"/>
      <c r="J69" s="30" t="s">
        <v>49</v>
      </c>
      <c r="K69" s="30"/>
      <c r="L69" s="30"/>
      <c r="M69" s="30"/>
      <c r="N69" s="30"/>
      <c r="O69" s="18">
        <f t="shared" si="40"/>
        <v>110</v>
      </c>
    </row>
    <row r="70" spans="1:16" x14ac:dyDescent="0.25">
      <c r="A70" s="18" t="s">
        <v>68</v>
      </c>
      <c r="B70" s="36">
        <f>B69/$O$69*100</f>
        <v>95.454545454545453</v>
      </c>
      <c r="C70" s="36">
        <f t="shared" ref="C70:N70" si="44">C69/$O$69*100</f>
        <v>4.5454545454545459</v>
      </c>
      <c r="D70" s="36">
        <f t="shared" si="44"/>
        <v>0</v>
      </c>
      <c r="E70" s="36">
        <f t="shared" si="44"/>
        <v>0</v>
      </c>
      <c r="F70" s="36">
        <f t="shared" si="44"/>
        <v>0</v>
      </c>
      <c r="G70" s="36">
        <f t="shared" si="44"/>
        <v>0</v>
      </c>
      <c r="H70" s="36">
        <f t="shared" si="44"/>
        <v>0</v>
      </c>
      <c r="I70" s="36">
        <f t="shared" si="44"/>
        <v>0</v>
      </c>
      <c r="J70" s="36"/>
      <c r="K70" s="36">
        <f t="shared" si="44"/>
        <v>0</v>
      </c>
      <c r="L70" s="36">
        <f t="shared" si="44"/>
        <v>0</v>
      </c>
      <c r="M70" s="36">
        <f t="shared" si="44"/>
        <v>0</v>
      </c>
      <c r="N70" s="36">
        <f t="shared" si="44"/>
        <v>0</v>
      </c>
      <c r="O70" s="18">
        <f t="shared" si="40"/>
        <v>100</v>
      </c>
    </row>
    <row r="71" spans="1:16" x14ac:dyDescent="0.25">
      <c r="A71" s="18" t="s">
        <v>76</v>
      </c>
      <c r="B71" s="54">
        <v>0.92</v>
      </c>
      <c r="C71" s="54">
        <v>7.0000000000000007E-2</v>
      </c>
      <c r="D71" s="30"/>
      <c r="E71" s="55">
        <v>5.0000000000000001E-3</v>
      </c>
      <c r="F71" s="30"/>
      <c r="G71" s="30"/>
      <c r="H71" s="30"/>
      <c r="I71" s="30"/>
      <c r="J71" s="30" t="s">
        <v>77</v>
      </c>
      <c r="K71" s="30"/>
      <c r="L71" s="30"/>
      <c r="M71" s="30"/>
      <c r="N71" s="30"/>
      <c r="O71" s="18">
        <f t="shared" si="40"/>
        <v>0.995</v>
      </c>
      <c r="P71" s="9" t="s">
        <v>78</v>
      </c>
    </row>
    <row r="72" spans="1:16" x14ac:dyDescent="0.25">
      <c r="A72" s="18" t="s">
        <v>75</v>
      </c>
      <c r="B72" s="34">
        <v>0.99</v>
      </c>
      <c r="C72" s="18" t="s">
        <v>77</v>
      </c>
      <c r="D72" s="18"/>
      <c r="E72" s="35">
        <v>5.0000000000000001E-3</v>
      </c>
      <c r="F72" s="18" t="s">
        <v>49</v>
      </c>
      <c r="G72" s="18"/>
      <c r="H72" s="18"/>
      <c r="I72" s="18"/>
      <c r="J72" s="18"/>
      <c r="K72" s="18"/>
      <c r="L72" s="18"/>
      <c r="M72" s="18"/>
      <c r="N72" s="18"/>
      <c r="O72" s="18">
        <f t="shared" si="40"/>
        <v>0.995</v>
      </c>
      <c r="P72" s="9" t="s">
        <v>79</v>
      </c>
    </row>
    <row r="73" spans="1:16" x14ac:dyDescent="0.25">
      <c r="A73" s="18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18">
        <f t="shared" si="40"/>
        <v>0</v>
      </c>
    </row>
    <row r="74" spans="1:16" x14ac:dyDescent="0.25">
      <c r="A74" s="15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8">
        <f t="shared" si="40"/>
        <v>0</v>
      </c>
    </row>
    <row r="75" spans="1:16" x14ac:dyDescent="0.25">
      <c r="A75" s="33" t="s">
        <v>73</v>
      </c>
      <c r="B75" s="30">
        <v>74</v>
      </c>
      <c r="C75" s="30">
        <v>27</v>
      </c>
      <c r="D75" s="30"/>
      <c r="E75" s="30"/>
      <c r="F75" s="30">
        <v>5</v>
      </c>
      <c r="G75" s="30"/>
      <c r="H75" s="30"/>
      <c r="I75" s="30"/>
      <c r="J75" s="30"/>
      <c r="K75" s="30"/>
      <c r="L75" s="30"/>
      <c r="M75" s="30"/>
      <c r="N75" s="30"/>
      <c r="O75" s="18">
        <f t="shared" si="40"/>
        <v>106</v>
      </c>
      <c r="P75" s="9" t="s">
        <v>74</v>
      </c>
    </row>
    <row r="76" spans="1:16" x14ac:dyDescent="0.25">
      <c r="A76" s="33" t="s">
        <v>80</v>
      </c>
      <c r="B76" s="20">
        <f>B75/$O$75*100</f>
        <v>69.811320754716974</v>
      </c>
      <c r="C76" s="20">
        <f t="shared" ref="C76:N76" si="45">C75/$O$75*100</f>
        <v>25.471698113207548</v>
      </c>
      <c r="D76" s="20">
        <f t="shared" si="45"/>
        <v>0</v>
      </c>
      <c r="E76" s="20">
        <f t="shared" si="45"/>
        <v>0</v>
      </c>
      <c r="F76" s="20">
        <f t="shared" si="45"/>
        <v>4.716981132075472</v>
      </c>
      <c r="G76" s="20">
        <f t="shared" si="45"/>
        <v>0</v>
      </c>
      <c r="H76" s="20">
        <f t="shared" si="45"/>
        <v>0</v>
      </c>
      <c r="I76" s="20">
        <f t="shared" si="45"/>
        <v>0</v>
      </c>
      <c r="J76" s="20">
        <f t="shared" si="45"/>
        <v>0</v>
      </c>
      <c r="K76" s="20">
        <f t="shared" si="45"/>
        <v>0</v>
      </c>
      <c r="L76" s="20">
        <f t="shared" si="45"/>
        <v>0</v>
      </c>
      <c r="M76" s="20">
        <f t="shared" si="45"/>
        <v>0</v>
      </c>
      <c r="N76" s="20">
        <f t="shared" si="45"/>
        <v>0</v>
      </c>
      <c r="O76" s="18">
        <f t="shared" si="40"/>
        <v>100</v>
      </c>
      <c r="P76" s="9"/>
    </row>
    <row r="77" spans="1:16" x14ac:dyDescent="0.25">
      <c r="A77" s="18" t="s">
        <v>72</v>
      </c>
      <c r="B77" s="30">
        <v>101</v>
      </c>
      <c r="C77" s="30">
        <v>25</v>
      </c>
      <c r="D77" s="30"/>
      <c r="E77" s="30"/>
      <c r="F77" s="30">
        <v>4</v>
      </c>
      <c r="G77" s="30"/>
      <c r="H77" s="30"/>
      <c r="I77" s="30"/>
      <c r="J77" s="30"/>
      <c r="K77" s="30"/>
      <c r="L77" s="30"/>
      <c r="M77" s="30"/>
      <c r="N77" s="30"/>
      <c r="O77" s="18">
        <f t="shared" si="40"/>
        <v>130</v>
      </c>
    </row>
    <row r="78" spans="1:16" x14ac:dyDescent="0.25">
      <c r="A78" s="18" t="s">
        <v>81</v>
      </c>
      <c r="B78" s="20">
        <f>B77/$O$77*100</f>
        <v>77.692307692307693</v>
      </c>
      <c r="C78" s="20">
        <f t="shared" ref="C78:N78" si="46">C77/$O$77*100</f>
        <v>19.230769230769234</v>
      </c>
      <c r="D78" s="20">
        <f t="shared" si="46"/>
        <v>0</v>
      </c>
      <c r="E78" s="20">
        <f t="shared" si="46"/>
        <v>0</v>
      </c>
      <c r="F78" s="20">
        <f t="shared" si="46"/>
        <v>3.0769230769230771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18">
        <f t="shared" si="40"/>
        <v>100.00000000000001</v>
      </c>
    </row>
    <row r="79" spans="1:16" x14ac:dyDescent="0.25">
      <c r="A79" s="18" t="s">
        <v>71</v>
      </c>
      <c r="B79" s="30">
        <v>82</v>
      </c>
      <c r="C79" s="30">
        <v>21</v>
      </c>
      <c r="D79" s="30"/>
      <c r="E79" s="30"/>
      <c r="F79" s="30">
        <v>2</v>
      </c>
      <c r="G79" s="30"/>
      <c r="H79" s="30"/>
      <c r="I79" s="30"/>
      <c r="J79" s="30"/>
      <c r="K79" s="30"/>
      <c r="L79" s="30"/>
      <c r="M79" s="30"/>
      <c r="N79" s="30"/>
      <c r="O79" s="18">
        <f t="shared" si="40"/>
        <v>105</v>
      </c>
    </row>
    <row r="80" spans="1:16" x14ac:dyDescent="0.25">
      <c r="A80" s="18" t="s">
        <v>82</v>
      </c>
      <c r="B80" s="20">
        <f>B79/$O$79*100</f>
        <v>78.095238095238102</v>
      </c>
      <c r="C80" s="20">
        <f t="shared" ref="C80:N80" si="47">C79/$O$79*100</f>
        <v>20</v>
      </c>
      <c r="D80" s="20">
        <f t="shared" si="47"/>
        <v>0</v>
      </c>
      <c r="E80" s="20">
        <f t="shared" si="47"/>
        <v>0</v>
      </c>
      <c r="F80" s="20">
        <f t="shared" si="47"/>
        <v>1.9047619047619049</v>
      </c>
      <c r="G80" s="20">
        <f t="shared" si="47"/>
        <v>0</v>
      </c>
      <c r="H80" s="20">
        <f t="shared" si="47"/>
        <v>0</v>
      </c>
      <c r="I80" s="20">
        <f t="shared" si="47"/>
        <v>0</v>
      </c>
      <c r="J80" s="20">
        <f t="shared" si="47"/>
        <v>0</v>
      </c>
      <c r="K80" s="20">
        <f t="shared" si="47"/>
        <v>0</v>
      </c>
      <c r="L80" s="20">
        <f t="shared" si="47"/>
        <v>0</v>
      </c>
      <c r="M80" s="20">
        <f t="shared" si="47"/>
        <v>0</v>
      </c>
      <c r="N80" s="20">
        <f t="shared" si="47"/>
        <v>0</v>
      </c>
      <c r="O80" s="18">
        <f t="shared" si="40"/>
        <v>100</v>
      </c>
    </row>
    <row r="81" spans="1:15" x14ac:dyDescent="0.25">
      <c r="A81" s="18" t="s">
        <v>70</v>
      </c>
      <c r="B81" s="30">
        <v>63</v>
      </c>
      <c r="C81" s="30">
        <v>35</v>
      </c>
      <c r="D81" s="30"/>
      <c r="E81" s="30"/>
      <c r="F81" s="30">
        <v>3</v>
      </c>
      <c r="G81" s="30"/>
      <c r="H81" s="30"/>
      <c r="I81" s="30"/>
      <c r="J81" s="30">
        <v>1</v>
      </c>
      <c r="K81" s="30"/>
      <c r="L81" s="30"/>
      <c r="M81" s="30"/>
      <c r="N81" s="30"/>
      <c r="O81" s="18">
        <f t="shared" si="40"/>
        <v>102</v>
      </c>
    </row>
    <row r="82" spans="1:15" x14ac:dyDescent="0.25">
      <c r="A82" s="18" t="s">
        <v>83</v>
      </c>
      <c r="B82" s="20">
        <f>B81/$O$81*100</f>
        <v>61.764705882352942</v>
      </c>
      <c r="C82" s="20">
        <f t="shared" ref="C82:N82" si="48">C81/$O$81*100</f>
        <v>34.313725490196077</v>
      </c>
      <c r="D82" s="20">
        <f t="shared" si="48"/>
        <v>0</v>
      </c>
      <c r="E82" s="20">
        <f t="shared" si="48"/>
        <v>0</v>
      </c>
      <c r="F82" s="20">
        <f t="shared" si="48"/>
        <v>2.9411764705882351</v>
      </c>
      <c r="G82" s="20">
        <f t="shared" si="48"/>
        <v>0</v>
      </c>
      <c r="H82" s="20">
        <f t="shared" si="48"/>
        <v>0</v>
      </c>
      <c r="I82" s="20">
        <f t="shared" si="48"/>
        <v>0</v>
      </c>
      <c r="J82" s="20">
        <f t="shared" si="48"/>
        <v>0.98039215686274506</v>
      </c>
      <c r="K82" s="20">
        <f t="shared" si="48"/>
        <v>0</v>
      </c>
      <c r="L82" s="20">
        <f t="shared" si="48"/>
        <v>0</v>
      </c>
      <c r="M82" s="20">
        <f t="shared" si="48"/>
        <v>0</v>
      </c>
      <c r="N82" s="20">
        <f t="shared" si="48"/>
        <v>0</v>
      </c>
      <c r="O82" s="18">
        <f t="shared" si="40"/>
        <v>100</v>
      </c>
    </row>
    <row r="83" spans="1:15" x14ac:dyDescent="0.25">
      <c r="A83" s="18" t="s">
        <v>118</v>
      </c>
      <c r="B83" s="30">
        <v>96</v>
      </c>
      <c r="C83" s="30">
        <v>1</v>
      </c>
      <c r="D83" s="30">
        <v>0</v>
      </c>
      <c r="E83" s="30">
        <v>0</v>
      </c>
      <c r="F83" s="30">
        <v>3</v>
      </c>
      <c r="G83" s="30">
        <v>0</v>
      </c>
      <c r="H83" s="30">
        <v>0</v>
      </c>
      <c r="I83" s="30">
        <v>0</v>
      </c>
      <c r="J83" s="30">
        <v>1</v>
      </c>
      <c r="K83" s="30">
        <v>0</v>
      </c>
      <c r="L83" s="30">
        <v>0</v>
      </c>
      <c r="M83" s="30">
        <v>0</v>
      </c>
      <c r="N83" s="30">
        <v>0</v>
      </c>
      <c r="O83" s="18">
        <v>100</v>
      </c>
    </row>
    <row r="84" spans="1:15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</sheetData>
  <mergeCells count="1">
    <mergeCell ref="A1:O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Fox CanyonClastCount</vt:lpstr>
      <vt:lpstr>Sheet1</vt:lpstr>
      <vt:lpstr>ClastCountTable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Dan Koning</cp:lastModifiedBy>
  <cp:lastPrinted>2022-02-01T09:46:26Z</cp:lastPrinted>
  <dcterms:created xsi:type="dcterms:W3CDTF">2022-01-29T03:44:36Z</dcterms:created>
  <dcterms:modified xsi:type="dcterms:W3CDTF">2022-08-19T22:12:35Z</dcterms:modified>
</cp:coreProperties>
</file>